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Customer Data" state="visible" r:id="rId5"/>
    <sheet sheetId="3" name="Cohort Counts" state="visible" r:id="rId6"/>
    <sheet sheetId="4" name="Retention %" state="visible" r:id="rId7"/>
    <sheet sheetId="5" name="Revenue Cohorts" state="visible" r:id="rId8"/>
  </sheets>
  <calcPr calcId="171027"/>
</workbook>
</file>

<file path=xl/sharedStrings.xml><?xml version="1.0" encoding="utf-8"?>
<sst xmlns="http://schemas.openxmlformats.org/spreadsheetml/2006/main" count="135" uniqueCount="105">
  <si>
    <t>SaaS Cohort Analysis Template — free, no signup</t>
  </si>
  <si>
    <t/>
  </si>
  <si>
    <t>From the guide: https://www.georgesrayess.com/fraud/saas-cohort-analysis</t>
  </si>
  <si>
    <t>Built by Georges Rayess (georgesrayess.com). MIT-style: use, copy, adapt freely.</t>
  </si>
  <si>
    <t>HOW TO USE</t>
  </si>
  <si>
    <t>1. Replace the sample rows in "Customer Data" with your own export: one row per customer,</t>
  </si>
  <si>
    <t xml:space="preserve">   with signup date, cancel date (leave BLANK if still active), and monthly price.</t>
  </si>
  <si>
    <t>2. Set the analysis date in "Cohort Counts" cell B1 (usually the end of last month).</t>
  </si>
  <si>
    <t>3. The matrices recalculate automatically: "Cohort Counts" (active customers),</t>
  </si>
  <si>
    <t xml:space="preserve">   "Retention %" (share of each cohort still active), "Revenue Cohorts" (MRR retained).</t>
  </si>
  <si>
    <t>4. Extend rows/columns by copying the last formula row/column if you need more cohorts or months.</t>
  </si>
  <si>
    <t>DEFINITIONS USED</t>
  </si>
  <si>
    <t>- A customer belongs to the cohort of their signup month.</t>
  </si>
  <si>
    <t>- A customer counts as active in month-offset N if their cancel date is after the end of</t>
  </si>
  <si>
    <t xml:space="preserve">  that month (or blank). Month 0 is the signup month itself, so M0 can be below 100%</t>
  </si>
  <si>
    <t xml:space="preserve">  if same-month cancellations exist.</t>
  </si>
  <si>
    <t>The 64 rows included are SAMPLE DATA (synthetic, clearly fake CUST-#### ids) so you can</t>
  </si>
  <si>
    <t>see the formulas working before pasting your own. Delete them when you add real data.</t>
  </si>
  <si>
    <t>Customer ID</t>
  </si>
  <si>
    <t>Signup Date</t>
  </si>
  <si>
    <t>Cancel Date (blank = active)</t>
  </si>
  <si>
    <t>Monthly Price</t>
  </si>
  <si>
    <t>CUST-1001</t>
  </si>
  <si>
    <t>CUST-1002</t>
  </si>
  <si>
    <t>CUST-1003</t>
  </si>
  <si>
    <t>CUST-1004</t>
  </si>
  <si>
    <t>CUST-1005</t>
  </si>
  <si>
    <t>CUST-1006</t>
  </si>
  <si>
    <t>CUST-1007</t>
  </si>
  <si>
    <t>CUST-1008</t>
  </si>
  <si>
    <t>CUST-1009</t>
  </si>
  <si>
    <t>CUST-1010</t>
  </si>
  <si>
    <t>CUST-1011</t>
  </si>
  <si>
    <t>CUST-1012</t>
  </si>
  <si>
    <t>CUST-1013</t>
  </si>
  <si>
    <t>CUST-1014</t>
  </si>
  <si>
    <t>CUST-1015</t>
  </si>
  <si>
    <t>CUST-1016</t>
  </si>
  <si>
    <t>CUST-1017</t>
  </si>
  <si>
    <t>CUST-1018</t>
  </si>
  <si>
    <t>CUST-1019</t>
  </si>
  <si>
    <t>CUST-1020</t>
  </si>
  <si>
    <t>CUST-1021</t>
  </si>
  <si>
    <t>CUST-1022</t>
  </si>
  <si>
    <t>CUST-1023</t>
  </si>
  <si>
    <t>CUST-1024</t>
  </si>
  <si>
    <t>CUST-1025</t>
  </si>
  <si>
    <t>CUST-1026</t>
  </si>
  <si>
    <t>CUST-1027</t>
  </si>
  <si>
    <t>CUST-1028</t>
  </si>
  <si>
    <t>CUST-1029</t>
  </si>
  <si>
    <t>CUST-1030</t>
  </si>
  <si>
    <t>CUST-1031</t>
  </si>
  <si>
    <t>CUST-1032</t>
  </si>
  <si>
    <t>CUST-1033</t>
  </si>
  <si>
    <t>CUST-1034</t>
  </si>
  <si>
    <t>CUST-1035</t>
  </si>
  <si>
    <t>CUST-1036</t>
  </si>
  <si>
    <t>CUST-1037</t>
  </si>
  <si>
    <t>CUST-1038</t>
  </si>
  <si>
    <t>CUST-1039</t>
  </si>
  <si>
    <t>CUST-1040</t>
  </si>
  <si>
    <t>CUST-1041</t>
  </si>
  <si>
    <t>CUST-1042</t>
  </si>
  <si>
    <t>CUST-1043</t>
  </si>
  <si>
    <t>CUST-1044</t>
  </si>
  <si>
    <t>CUST-1045</t>
  </si>
  <si>
    <t>CUST-1046</t>
  </si>
  <si>
    <t>CUST-1047</t>
  </si>
  <si>
    <t>CUST-1048</t>
  </si>
  <si>
    <t>CUST-1049</t>
  </si>
  <si>
    <t>CUST-1050</t>
  </si>
  <si>
    <t>CUST-1051</t>
  </si>
  <si>
    <t>CUST-1052</t>
  </si>
  <si>
    <t>CUST-1053</t>
  </si>
  <si>
    <t>CUST-1054</t>
  </si>
  <si>
    <t>CUST-1055</t>
  </si>
  <si>
    <t>CUST-1056</t>
  </si>
  <si>
    <t>CUST-1057</t>
  </si>
  <si>
    <t>CUST-1058</t>
  </si>
  <si>
    <t>CUST-1059</t>
  </si>
  <si>
    <t>CUST-1060</t>
  </si>
  <si>
    <t>CUST-1061</t>
  </si>
  <si>
    <t>CUST-1062</t>
  </si>
  <si>
    <t>CUST-1063</t>
  </si>
  <si>
    <t>CUST-1064</t>
  </si>
  <si>
    <t>Analysis date →</t>
  </si>
  <si>
    <t>Active customers per cohort by month offset (M0 = signup month)</t>
  </si>
  <si>
    <t>Cohort</t>
  </si>
  <si>
    <t>Size</t>
  </si>
  <si>
    <t>M0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</si>
  <si>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</si>
  <si>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</si>
  <si>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</si>
  <si>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</si>
  <si>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</si>
  <si>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</si>
  <si>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</si>
  <si>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</si>
  <si>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</si>
  <si>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</si>
  <si>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</si>
  <si>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Share of each cohort still active — the triangle chart. Green = high retention.</t>
  </si>
  <si>
    <t>MRR retained per cohort (SUMIFS of monthly price over still-active customers).</t>
  </si>
  <si>
    <t>M0 MRR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</si>
</sst>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-mm-dd"/>
    <numFmt numFmtId="165" formatCode="$#,##0"/>
    <numFmt numFmtId="166" formatCode="mmm yyyy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b/>
      <color rgb="FFFFFFFF"/>
      <sz val="10"/>
    </font>
    <font>
      <b/>
    </font>
    <font>
      <b/>
      <color rgb="FFC94F2E"/>
    </font>
    <font>
      <i/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0" fontId="3" fillId="0" borderId="0" xfId="0" applyFont="1"/>
    <xf numFmtId="164" fontId="4" fillId="0" borderId="0" xfId="0" applyNumberFormat="1" applyFont="1"/>
    <xf numFmtId="0" fontId="5" fillId="0" borderId="0" xfId="0" applyFont="1"/>
    <xf numFmtId="166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FormatPr defaultRowHeight="15" outlineLevelRow="0" outlineLevelCol="0" x14ac:dyDescent="55"/>
  <cols>
    <col min="1" max="1" width="110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1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</v>
      </c>
    </row>
    <row r="20" spans="1:1" x14ac:dyDescent="0.25">
      <c r="A20" t="s">
        <v>16</v>
      </c>
    </row>
    <row r="21" spans="1:1" x14ac:dyDescent="0.25">
      <c r="A21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4" style="2" customWidth="1"/>
    <col min="3" max="3" width="24" style="2" customWidth="1"/>
    <col min="4" max="4" width="14" style="3" customWidth="1"/>
  </cols>
  <sheetData>
    <row r="1" spans="1:4" x14ac:dyDescent="0.25">
      <c r="A1" s="4" t="s">
        <v>18</v>
      </c>
      <c r="B1" s="5" t="s">
        <v>19</v>
      </c>
      <c r="C1" s="5" t="s">
        <v>20</v>
      </c>
      <c r="D1" s="6" t="s">
        <v>21</v>
      </c>
    </row>
    <row r="2" spans="1:4" x14ac:dyDescent="0.25">
      <c r="A2" t="s">
        <v>22</v>
      </c>
      <c r="B2" s="2">
        <v>45660</v>
      </c>
      <c r="C2" s="2">
        <v>45700</v>
      </c>
      <c r="D2" s="3">
        <v>29</v>
      </c>
    </row>
    <row r="3" spans="1:4" x14ac:dyDescent="0.25">
      <c r="A3" t="s">
        <v>23</v>
      </c>
      <c r="B3" s="2">
        <v>45664</v>
      </c>
      <c r="C3" s="2">
        <v>45706</v>
      </c>
      <c r="D3" s="3">
        <v>49</v>
      </c>
    </row>
    <row r="4" spans="1:4" x14ac:dyDescent="0.25">
      <c r="A4" t="s">
        <v>24</v>
      </c>
      <c r="B4" s="2">
        <v>45669</v>
      </c>
      <c r="C4" s="2">
        <v>45738</v>
      </c>
      <c r="D4" s="3">
        <v>99</v>
      </c>
    </row>
    <row r="5" spans="1:4" x14ac:dyDescent="0.25">
      <c r="A5" t="s">
        <v>25</v>
      </c>
      <c r="B5" s="2">
        <v>45675</v>
      </c>
      <c r="C5" s="2">
        <v>45743</v>
      </c>
      <c r="D5" s="3">
        <v>29</v>
      </c>
    </row>
    <row r="6" spans="1:4" x14ac:dyDescent="0.25">
      <c r="A6" t="s">
        <v>26</v>
      </c>
      <c r="B6" s="2">
        <v>45679</v>
      </c>
      <c r="C6" s="2">
        <v>45750</v>
      </c>
      <c r="D6" s="3">
        <v>49</v>
      </c>
    </row>
    <row r="7" spans="1:4" x14ac:dyDescent="0.25">
      <c r="A7" t="s">
        <v>27</v>
      </c>
      <c r="B7" s="2">
        <v>45684</v>
      </c>
      <c r="C7" s="2">
        <v>45784</v>
      </c>
      <c r="D7" s="3">
        <v>99</v>
      </c>
    </row>
    <row r="8" spans="1:4" x14ac:dyDescent="0.25">
      <c r="A8" t="s">
        <v>28</v>
      </c>
      <c r="B8" s="2">
        <v>45660</v>
      </c>
      <c r="C8" s="2">
        <v>45820</v>
      </c>
      <c r="D8" s="3">
        <v>29</v>
      </c>
    </row>
    <row r="9" spans="1:4" x14ac:dyDescent="0.25">
      <c r="A9" t="s">
        <v>29</v>
      </c>
      <c r="B9" s="2">
        <v>45664</v>
      </c>
      <c r="C9" s="2">
        <v>45887</v>
      </c>
      <c r="D9" s="3">
        <v>49</v>
      </c>
    </row>
    <row r="10" spans="1:4" x14ac:dyDescent="0.25">
      <c r="A10" t="s">
        <v>30</v>
      </c>
      <c r="B10" s="2">
        <v>45669</v>
      </c>
      <c r="C10" s="2">
        <v>45952</v>
      </c>
      <c r="D10" s="3">
        <v>99</v>
      </c>
    </row>
    <row r="11" spans="1:4" x14ac:dyDescent="0.25">
      <c r="A11" t="s">
        <v>31</v>
      </c>
      <c r="B11" s="2">
        <v>45675</v>
      </c>
      <c r="C11" s="2">
        <v>46049</v>
      </c>
      <c r="D11" s="3">
        <v>29</v>
      </c>
    </row>
    <row r="12" spans="1:4" x14ac:dyDescent="0.25">
      <c r="A12" t="s">
        <v>32</v>
      </c>
      <c r="B12" s="2">
        <v>45679</v>
      </c>
      <c r="D12" s="3">
        <v>49</v>
      </c>
    </row>
    <row r="13" spans="1:4" x14ac:dyDescent="0.25">
      <c r="A13" t="s">
        <v>33</v>
      </c>
      <c r="B13" s="2">
        <v>45684</v>
      </c>
      <c r="D13" s="3">
        <v>99</v>
      </c>
    </row>
    <row r="14" spans="1:4" x14ac:dyDescent="0.25">
      <c r="A14" t="s">
        <v>34</v>
      </c>
      <c r="B14" s="2">
        <v>45691</v>
      </c>
      <c r="C14" s="2">
        <v>45728</v>
      </c>
      <c r="D14" s="3">
        <v>29</v>
      </c>
    </row>
    <row r="15" spans="1:4" x14ac:dyDescent="0.25">
      <c r="A15" t="s">
        <v>35</v>
      </c>
      <c r="B15" s="2">
        <v>45695</v>
      </c>
      <c r="C15" s="2">
        <v>45734</v>
      </c>
      <c r="D15" s="3">
        <v>49</v>
      </c>
    </row>
    <row r="16" spans="1:4" x14ac:dyDescent="0.25">
      <c r="A16" t="s">
        <v>36</v>
      </c>
      <c r="B16" s="2">
        <v>45700</v>
      </c>
      <c r="C16" s="2">
        <v>45769</v>
      </c>
      <c r="D16" s="3">
        <v>99</v>
      </c>
    </row>
    <row r="17" spans="1:4" x14ac:dyDescent="0.25">
      <c r="A17" t="s">
        <v>37</v>
      </c>
      <c r="B17" s="2">
        <v>45706</v>
      </c>
      <c r="C17" s="2">
        <v>45804</v>
      </c>
      <c r="D17" s="3">
        <v>29</v>
      </c>
    </row>
    <row r="18" spans="1:4" x14ac:dyDescent="0.25">
      <c r="A18" t="s">
        <v>38</v>
      </c>
      <c r="B18" s="2">
        <v>45710</v>
      </c>
      <c r="C18" s="2">
        <v>45811</v>
      </c>
      <c r="D18" s="3">
        <v>49</v>
      </c>
    </row>
    <row r="19" spans="1:4" x14ac:dyDescent="0.25">
      <c r="A19" t="s">
        <v>39</v>
      </c>
      <c r="B19" s="2">
        <v>45715</v>
      </c>
      <c r="C19" s="2">
        <v>45845</v>
      </c>
      <c r="D19" s="3">
        <v>99</v>
      </c>
    </row>
    <row r="20" spans="1:4" x14ac:dyDescent="0.25">
      <c r="A20" t="s">
        <v>40</v>
      </c>
      <c r="B20" s="2">
        <v>45691</v>
      </c>
      <c r="C20" s="2">
        <v>45942</v>
      </c>
      <c r="D20" s="3">
        <v>29</v>
      </c>
    </row>
    <row r="21" spans="1:4" x14ac:dyDescent="0.25">
      <c r="A21" t="s">
        <v>41</v>
      </c>
      <c r="B21" s="2">
        <v>45695</v>
      </c>
      <c r="C21" s="2">
        <v>46009</v>
      </c>
      <c r="D21" s="3">
        <v>49</v>
      </c>
    </row>
    <row r="22" spans="1:4" x14ac:dyDescent="0.25">
      <c r="A22" t="s">
        <v>42</v>
      </c>
      <c r="B22" s="2">
        <v>45700</v>
      </c>
      <c r="D22" s="3">
        <v>99</v>
      </c>
    </row>
    <row r="23" spans="1:4" x14ac:dyDescent="0.25">
      <c r="A23" t="s">
        <v>43</v>
      </c>
      <c r="B23" s="2">
        <v>45706</v>
      </c>
      <c r="D23" s="3">
        <v>29</v>
      </c>
    </row>
    <row r="24" spans="1:4" x14ac:dyDescent="0.25">
      <c r="A24" t="s">
        <v>44</v>
      </c>
      <c r="B24" s="2">
        <v>45710</v>
      </c>
      <c r="D24" s="3">
        <v>49</v>
      </c>
    </row>
    <row r="25" spans="1:4" x14ac:dyDescent="0.25">
      <c r="A25" t="s">
        <v>45</v>
      </c>
      <c r="B25" s="2">
        <v>45719</v>
      </c>
      <c r="C25" s="2">
        <v>45759</v>
      </c>
      <c r="D25" s="3">
        <v>29</v>
      </c>
    </row>
    <row r="26" spans="1:4" x14ac:dyDescent="0.25">
      <c r="A26" t="s">
        <v>46</v>
      </c>
      <c r="B26" s="2">
        <v>45723</v>
      </c>
      <c r="C26" s="2">
        <v>45795</v>
      </c>
      <c r="D26" s="3">
        <v>49</v>
      </c>
    </row>
    <row r="27" spans="1:4" x14ac:dyDescent="0.25">
      <c r="A27" t="s">
        <v>47</v>
      </c>
      <c r="B27" s="2">
        <v>45728</v>
      </c>
      <c r="C27" s="2">
        <v>45799</v>
      </c>
      <c r="D27" s="3">
        <v>99</v>
      </c>
    </row>
    <row r="28" spans="1:4" x14ac:dyDescent="0.25">
      <c r="A28" t="s">
        <v>48</v>
      </c>
      <c r="B28" s="2">
        <v>45734</v>
      </c>
      <c r="C28" s="2">
        <v>45835</v>
      </c>
      <c r="D28" s="3">
        <v>29</v>
      </c>
    </row>
    <row r="29" spans="1:4" x14ac:dyDescent="0.25">
      <c r="A29" t="s">
        <v>49</v>
      </c>
      <c r="B29" s="2">
        <v>45738</v>
      </c>
      <c r="C29" s="2">
        <v>45872</v>
      </c>
      <c r="D29" s="3">
        <v>49</v>
      </c>
    </row>
    <row r="30" spans="1:4" x14ac:dyDescent="0.25">
      <c r="A30" t="s">
        <v>50</v>
      </c>
      <c r="B30" s="2">
        <v>45743</v>
      </c>
      <c r="C30" s="2">
        <v>45937</v>
      </c>
      <c r="D30" s="3">
        <v>99</v>
      </c>
    </row>
    <row r="31" spans="1:4" x14ac:dyDescent="0.25">
      <c r="A31" t="s">
        <v>51</v>
      </c>
      <c r="B31" s="2">
        <v>45719</v>
      </c>
      <c r="C31" s="2">
        <v>46003</v>
      </c>
      <c r="D31" s="3">
        <v>29</v>
      </c>
    </row>
    <row r="32" spans="1:4" x14ac:dyDescent="0.25">
      <c r="A32" t="s">
        <v>52</v>
      </c>
      <c r="B32" s="2">
        <v>45723</v>
      </c>
      <c r="D32" s="3">
        <v>49</v>
      </c>
    </row>
    <row r="33" spans="1:4" x14ac:dyDescent="0.25">
      <c r="A33" t="s">
        <v>53</v>
      </c>
      <c r="B33" s="2">
        <v>45728</v>
      </c>
      <c r="D33" s="3">
        <v>99</v>
      </c>
    </row>
    <row r="34" spans="1:4" x14ac:dyDescent="0.25">
      <c r="A34" t="s">
        <v>54</v>
      </c>
      <c r="B34" s="2">
        <v>45734</v>
      </c>
      <c r="D34" s="3">
        <v>29</v>
      </c>
    </row>
    <row r="35" spans="1:4" x14ac:dyDescent="0.25">
      <c r="A35" t="s">
        <v>55</v>
      </c>
      <c r="B35" s="2">
        <v>45750</v>
      </c>
      <c r="C35" s="2">
        <v>45789</v>
      </c>
      <c r="D35" s="3">
        <v>29</v>
      </c>
    </row>
    <row r="36" spans="1:4" x14ac:dyDescent="0.25">
      <c r="A36" t="s">
        <v>56</v>
      </c>
      <c r="B36" s="2">
        <v>45754</v>
      </c>
      <c r="C36" s="2">
        <v>45795</v>
      </c>
      <c r="D36" s="3">
        <v>49</v>
      </c>
    </row>
    <row r="37" spans="1:4" x14ac:dyDescent="0.25">
      <c r="A37" t="s">
        <v>57</v>
      </c>
      <c r="B37" s="2">
        <v>45759</v>
      </c>
      <c r="C37" s="2">
        <v>45830</v>
      </c>
      <c r="D37" s="3">
        <v>99</v>
      </c>
    </row>
    <row r="38" spans="1:4" x14ac:dyDescent="0.25">
      <c r="A38" t="s">
        <v>58</v>
      </c>
      <c r="B38" s="2">
        <v>45765</v>
      </c>
      <c r="C38" s="2">
        <v>45865</v>
      </c>
      <c r="D38" s="3">
        <v>29</v>
      </c>
    </row>
    <row r="39" spans="1:4" x14ac:dyDescent="0.25">
      <c r="A39" t="s">
        <v>59</v>
      </c>
      <c r="B39" s="2">
        <v>45769</v>
      </c>
      <c r="C39" s="2">
        <v>45872</v>
      </c>
      <c r="D39" s="3">
        <v>49</v>
      </c>
    </row>
    <row r="40" spans="1:4" x14ac:dyDescent="0.25">
      <c r="A40" t="s">
        <v>60</v>
      </c>
      <c r="B40" s="2">
        <v>45774</v>
      </c>
      <c r="C40" s="2">
        <v>45937</v>
      </c>
      <c r="D40" s="3">
        <v>99</v>
      </c>
    </row>
    <row r="41" spans="1:4" x14ac:dyDescent="0.25">
      <c r="A41" t="s">
        <v>61</v>
      </c>
      <c r="B41" s="2">
        <v>45750</v>
      </c>
      <c r="C41" s="2">
        <v>46003</v>
      </c>
      <c r="D41" s="3">
        <v>29</v>
      </c>
    </row>
    <row r="42" spans="1:4" x14ac:dyDescent="0.25">
      <c r="A42" t="s">
        <v>62</v>
      </c>
      <c r="B42" s="2">
        <v>45754</v>
      </c>
      <c r="C42" s="2">
        <v>46099</v>
      </c>
      <c r="D42" s="3">
        <v>49</v>
      </c>
    </row>
    <row r="43" spans="1:4" x14ac:dyDescent="0.25">
      <c r="A43" t="s">
        <v>63</v>
      </c>
      <c r="B43" s="2">
        <v>45759</v>
      </c>
      <c r="D43" s="3">
        <v>99</v>
      </c>
    </row>
    <row r="44" spans="1:4" x14ac:dyDescent="0.25">
      <c r="A44" t="s">
        <v>64</v>
      </c>
      <c r="B44" s="2">
        <v>45765</v>
      </c>
      <c r="D44" s="3">
        <v>29</v>
      </c>
    </row>
    <row r="45" spans="1:4" x14ac:dyDescent="0.25">
      <c r="A45" t="s">
        <v>65</v>
      </c>
      <c r="B45" s="2">
        <v>45769</v>
      </c>
      <c r="D45" s="3">
        <v>49</v>
      </c>
    </row>
    <row r="46" spans="1:4" x14ac:dyDescent="0.25">
      <c r="A46" t="s">
        <v>66</v>
      </c>
      <c r="B46" s="2">
        <v>45774</v>
      </c>
      <c r="D46" s="3">
        <v>99</v>
      </c>
    </row>
    <row r="47" spans="1:4" x14ac:dyDescent="0.25">
      <c r="A47" t="s">
        <v>67</v>
      </c>
      <c r="B47" s="2">
        <v>45780</v>
      </c>
      <c r="C47" s="2">
        <v>45820</v>
      </c>
      <c r="D47" s="3">
        <v>29</v>
      </c>
    </row>
    <row r="48" spans="1:4" x14ac:dyDescent="0.25">
      <c r="A48" t="s">
        <v>68</v>
      </c>
      <c r="B48" s="2">
        <v>45784</v>
      </c>
      <c r="C48" s="2">
        <v>45856</v>
      </c>
      <c r="D48" s="3">
        <v>49</v>
      </c>
    </row>
    <row r="49" spans="1:4" x14ac:dyDescent="0.25">
      <c r="A49" t="s">
        <v>69</v>
      </c>
      <c r="B49" s="2">
        <v>45789</v>
      </c>
      <c r="C49" s="2">
        <v>45891</v>
      </c>
      <c r="D49" s="3">
        <v>99</v>
      </c>
    </row>
    <row r="50" spans="1:4" x14ac:dyDescent="0.25">
      <c r="A50" t="s">
        <v>70</v>
      </c>
      <c r="B50" s="2">
        <v>45795</v>
      </c>
      <c r="C50" s="2">
        <v>45957</v>
      </c>
      <c r="D50" s="3">
        <v>29</v>
      </c>
    </row>
    <row r="51" spans="1:4" x14ac:dyDescent="0.25">
      <c r="A51" t="s">
        <v>71</v>
      </c>
      <c r="B51" s="2">
        <v>45799</v>
      </c>
      <c r="C51" s="2">
        <v>45994</v>
      </c>
      <c r="D51" s="3">
        <v>49</v>
      </c>
    </row>
    <row r="52" spans="1:4" x14ac:dyDescent="0.25">
      <c r="A52" t="s">
        <v>72</v>
      </c>
      <c r="B52" s="2">
        <v>45804</v>
      </c>
      <c r="D52" s="3">
        <v>99</v>
      </c>
    </row>
    <row r="53" spans="1:4" x14ac:dyDescent="0.25">
      <c r="A53" t="s">
        <v>73</v>
      </c>
      <c r="B53" s="2">
        <v>45780</v>
      </c>
      <c r="D53" s="3">
        <v>29</v>
      </c>
    </row>
    <row r="54" spans="1:4" x14ac:dyDescent="0.25">
      <c r="A54" t="s">
        <v>74</v>
      </c>
      <c r="B54" s="2">
        <v>45784</v>
      </c>
      <c r="D54" s="3">
        <v>49</v>
      </c>
    </row>
    <row r="55" spans="1:4" x14ac:dyDescent="0.25">
      <c r="A55" t="s">
        <v>75</v>
      </c>
      <c r="B55" s="2">
        <v>45789</v>
      </c>
      <c r="D55" s="3">
        <v>99</v>
      </c>
    </row>
    <row r="56" spans="1:4" x14ac:dyDescent="0.25">
      <c r="A56" t="s">
        <v>76</v>
      </c>
      <c r="B56" s="2">
        <v>45811</v>
      </c>
      <c r="C56" s="2">
        <v>45850</v>
      </c>
      <c r="D56" s="3">
        <v>29</v>
      </c>
    </row>
    <row r="57" spans="1:4" x14ac:dyDescent="0.25">
      <c r="A57" t="s">
        <v>77</v>
      </c>
      <c r="B57" s="2">
        <v>45815</v>
      </c>
      <c r="C57" s="2">
        <v>45887</v>
      </c>
      <c r="D57" s="3">
        <v>49</v>
      </c>
    </row>
    <row r="58" spans="1:4" x14ac:dyDescent="0.25">
      <c r="A58" t="s">
        <v>78</v>
      </c>
      <c r="B58" s="2">
        <v>45820</v>
      </c>
      <c r="C58" s="2">
        <v>45922</v>
      </c>
      <c r="D58" s="3">
        <v>99</v>
      </c>
    </row>
    <row r="59" spans="1:4" x14ac:dyDescent="0.25">
      <c r="A59" t="s">
        <v>79</v>
      </c>
      <c r="B59" s="2">
        <v>45826</v>
      </c>
      <c r="C59" s="2">
        <v>45957</v>
      </c>
      <c r="D59" s="3">
        <v>29</v>
      </c>
    </row>
    <row r="60" spans="1:4" x14ac:dyDescent="0.25">
      <c r="A60" t="s">
        <v>80</v>
      </c>
      <c r="B60" s="2">
        <v>45830</v>
      </c>
      <c r="C60" s="2">
        <v>45994</v>
      </c>
      <c r="D60" s="3">
        <v>49</v>
      </c>
    </row>
    <row r="61" spans="1:4" x14ac:dyDescent="0.25">
      <c r="A61" t="s">
        <v>81</v>
      </c>
      <c r="B61" s="2">
        <v>45835</v>
      </c>
      <c r="D61" s="3">
        <v>99</v>
      </c>
    </row>
    <row r="62" spans="1:4" x14ac:dyDescent="0.25">
      <c r="A62" t="s">
        <v>82</v>
      </c>
      <c r="B62" s="2">
        <v>45811</v>
      </c>
      <c r="D62" s="3">
        <v>29</v>
      </c>
    </row>
    <row r="63" spans="1:4" x14ac:dyDescent="0.25">
      <c r="A63" t="s">
        <v>83</v>
      </c>
      <c r="B63" s="2">
        <v>45815</v>
      </c>
      <c r="D63" s="3">
        <v>49</v>
      </c>
    </row>
    <row r="64" spans="1:4" x14ac:dyDescent="0.25">
      <c r="A64" t="s">
        <v>84</v>
      </c>
      <c r="B64" s="2">
        <v>45820</v>
      </c>
      <c r="D64" s="3">
        <v>99</v>
      </c>
    </row>
    <row r="65" spans="1:4" x14ac:dyDescent="0.25">
      <c r="A65" t="s">
        <v>85</v>
      </c>
      <c r="B65" s="2">
        <v>45826</v>
      </c>
      <c r="D65" s="3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8" customWidth="1"/>
    <col min="3" max="14" width="7" customWidth="1"/>
  </cols>
  <sheetData>
    <row r="1" spans="1:2" x14ac:dyDescent="0.25">
      <c r="A1" s="7" t="s">
        <v>86</v>
      </c>
      <c r="B1" s="8">
        <v>46203</v>
      </c>
    </row>
    <row r="2" spans="1:1" x14ac:dyDescent="0.25">
      <c r="A2" s="9" t="s">
        <v>87</v>
      </c>
    </row>
    <row r="3" spans="1:14" x14ac:dyDescent="0.25">
      <c r="A3" s="4" t="s">
        <v>88</v>
      </c>
      <c r="B3" s="4" t="s">
        <v>89</v>
      </c>
      <c r="C3" s="4" t="s">
        <v>90</v>
      </c>
      <c r="D3" s="4" t="s">
        <v>91</v>
      </c>
      <c r="E3" s="4" t="s">
        <v>92</v>
      </c>
      <c r="F3" s="4" t="s">
        <v>93</v>
      </c>
      <c r="G3" s="4" t="s">
        <v>94</v>
      </c>
      <c r="H3" s="4" t="s">
        <v>95</v>
      </c>
      <c r="I3" s="4" t="s">
        <v>96</v>
      </c>
      <c r="J3" s="4" t="s">
        <v>97</v>
      </c>
      <c r="K3" s="4" t="s">
        <v>98</v>
      </c>
      <c r="L3" s="4" t="s">
        <v>99</v>
      </c>
      <c r="M3" s="4" t="s">
        <v>100</v>
      </c>
      <c r="N3" s="4" t="s">
        <v>101</v>
      </c>
    </row>
    <row r="4" spans="1:14" x14ac:dyDescent="0.25">
      <c r="A4" s="10">
        <v>45658</v>
      </c>
      <c r="B4">
        <f>COUNTIFS('Customer Data'!$B:$B,"&gt;="&amp;$A4,'Customer Data'!$B:$B,"&lt;"&amp;EDATE($A4,1))</f>
        <v>12</v>
      </c>
      <c r="C4">
        <f>IF(EOMONTH(EDATE($A4,VALUE(SUBSTITUTE(C$3,"M",""))),0)&gt;$B$1,"",COUNTIFS('Customer Data'!$B:$B,"&gt;="&amp;$A4,'Customer Data'!$B:$B,"&lt;"&amp;EDATE($A4,1),'Customer Data'!$C:$C,"&gt;"&amp;EOMONTH(EDATE($A4,VALUE(SUBSTITUTE(C$3,"M",""))),0))+COUNTIFS('Customer Data'!$B:$B,"&gt;="&amp;$A4,'Customer Data'!$B:$B,"&lt;"&amp;EDATE($A4,1),'Customer Data'!$C:$C,""))</f>
        <v>12</v>
      </c>
      <c r="D4">
        <f>IF(EOMONTH(EDATE($A4,VALUE(SUBSTITUTE(D$3,"M",""))),0)&gt;$B$1,"",COUNTIFS('Customer Data'!$B:$B,"&gt;="&amp;$A4,'Customer Data'!$B:$B,"&lt;"&amp;EDATE($A4,1),'Customer Data'!$C:$C,"&gt;"&amp;EOMONTH(EDATE($A4,VALUE(SUBSTITUTE(D$3,"M",""))),0))+COUNTIFS('Customer Data'!$B:$B,"&gt;="&amp;$A4,'Customer Data'!$B:$B,"&lt;"&amp;EDATE($A4,1),'Customer Data'!$C:$C,""))</f>
        <v>10</v>
      </c>
      <c r="E4">
        <f>IF(EOMONTH(EDATE($A4,VALUE(SUBSTITUTE(E$3,"M",""))),0)&gt;$B$1,"",COUNTIFS('Customer Data'!$B:$B,"&gt;="&amp;$A4,'Customer Data'!$B:$B,"&lt;"&amp;EDATE($A4,1),'Customer Data'!$C:$C,"&gt;"&amp;EOMONTH(EDATE($A4,VALUE(SUBSTITUTE(E$3,"M",""))),0))+COUNTIFS('Customer Data'!$B:$B,"&gt;="&amp;$A4,'Customer Data'!$B:$B,"&lt;"&amp;EDATE($A4,1),'Customer Data'!$C:$C,""))</f>
        <v>8</v>
      </c>
      <c r="F4">
        <f>IF(EOMONTH(EDATE($A4,VALUE(SUBSTITUTE(F$3,"M",""))),0)&gt;$B$1,"",COUNTIFS('Customer Data'!$B:$B,"&gt;="&amp;$A4,'Customer Data'!$B:$B,"&lt;"&amp;EDATE($A4,1),'Customer Data'!$C:$C,"&gt;"&amp;EOMONTH(EDATE($A4,VALUE(SUBSTITUTE(F$3,"M",""))),0))+COUNTIFS('Customer Data'!$B:$B,"&gt;="&amp;$A4,'Customer Data'!$B:$B,"&lt;"&amp;EDATE($A4,1),'Customer Data'!$C:$C,""))</f>
        <v>7</v>
      </c>
      <c r="G4">
        <f>IF(EOMONTH(EDATE($A4,VALUE(SUBSTITUTE(G$3,"M",""))),0)&gt;$B$1,"",COUNTIFS('Customer Data'!$B:$B,"&gt;="&amp;$A4,'Customer Data'!$B:$B,"&lt;"&amp;EDATE($A4,1),'Customer Data'!$C:$C,"&gt;"&amp;EOMONTH(EDATE($A4,VALUE(SUBSTITUTE(G$3,"M",""))),0))+COUNTIFS('Customer Data'!$B:$B,"&gt;="&amp;$A4,'Customer Data'!$B:$B,"&lt;"&amp;EDATE($A4,1),'Customer Data'!$C:$C,""))</f>
        <v>6</v>
      </c>
      <c r="H4">
        <f>IF(EOMONTH(EDATE($A4,VALUE(SUBSTITUTE(H$3,"M",""))),0)&gt;$B$1,"",COUNTIFS('Customer Data'!$B:$B,"&gt;="&amp;$A4,'Customer Data'!$B:$B,"&lt;"&amp;EDATE($A4,1),'Customer Data'!$C:$C,"&gt;"&amp;EOMONTH(EDATE($A4,VALUE(SUBSTITUTE(H$3,"M",""))),0))+COUNTIFS('Customer Data'!$B:$B,"&gt;="&amp;$A4,'Customer Data'!$B:$B,"&lt;"&amp;EDATE($A4,1),'Customer Data'!$C:$C,""))</f>
        <v>5</v>
      </c>
      <c r="I4">
        <f>IF(EOMONTH(EDATE($A4,VALUE(SUBSTITUTE(I$3,"M",""))),0)&gt;$B$1,"",COUNTIFS('Customer Data'!$B:$B,"&gt;="&amp;$A4,'Customer Data'!$B:$B,"&lt;"&amp;EDATE($A4,1),'Customer Data'!$C:$C,"&gt;"&amp;EOMONTH(EDATE($A4,VALUE(SUBSTITUTE(I$3,"M",""))),0))+COUNTIFS('Customer Data'!$B:$B,"&gt;="&amp;$A4,'Customer Data'!$B:$B,"&lt;"&amp;EDATE($A4,1),'Customer Data'!$C:$C,""))</f>
        <v>5</v>
      </c>
      <c r="J4">
        <f>IF(EOMONTH(EDATE($A4,VALUE(SUBSTITUTE(J$3,"M",""))),0)&gt;$B$1,"",COUNTIFS('Customer Data'!$B:$B,"&gt;="&amp;$A4,'Customer Data'!$B:$B,"&lt;"&amp;EDATE($A4,1),'Customer Data'!$C:$C,"&gt;"&amp;EOMONTH(EDATE($A4,VALUE(SUBSTITUTE(J$3,"M",""))),0))+COUNTIFS('Customer Data'!$B:$B,"&gt;="&amp;$A4,'Customer Data'!$B:$B,"&lt;"&amp;EDATE($A4,1),'Customer Data'!$C:$C,""))</f>
        <v>4</v>
      </c>
      <c r="K4">
        <f>IF(EOMONTH(EDATE($A4,VALUE(SUBSTITUTE(K$3,"M",""))),0)&gt;$B$1,"",COUNTIFS('Customer Data'!$B:$B,"&gt;="&amp;$A4,'Customer Data'!$B:$B,"&lt;"&amp;EDATE($A4,1),'Customer Data'!$C:$C,"&gt;"&amp;EOMONTH(EDATE($A4,VALUE(SUBSTITUTE(K$3,"M",""))),0))+COUNTIFS('Customer Data'!$B:$B,"&gt;="&amp;$A4,'Customer Data'!$B:$B,"&lt;"&amp;EDATE($A4,1),'Customer Data'!$C:$C,""))</f>
        <v>4</v>
      </c>
      <c r="L4">
        <f>IF(EOMONTH(EDATE($A4,VALUE(SUBSTITUTE(L$3,"M",""))),0)&gt;$B$1,"",COUNTIFS('Customer Data'!$B:$B,"&gt;="&amp;$A4,'Customer Data'!$B:$B,"&lt;"&amp;EDATE($A4,1),'Customer Data'!$C:$C,"&gt;"&amp;EOMONTH(EDATE($A4,VALUE(SUBSTITUTE(L$3,"M",""))),0))+COUNTIFS('Customer Data'!$B:$B,"&gt;="&amp;$A4,'Customer Data'!$B:$B,"&lt;"&amp;EDATE($A4,1),'Customer Data'!$C:$C,""))</f>
        <v>3</v>
      </c>
      <c r="M4">
        <f>IF(EOMONTH(EDATE($A4,VALUE(SUBSTITUTE(M$3,"M",""))),0)&gt;$B$1,"",COUNTIFS('Customer Data'!$B:$B,"&gt;="&amp;$A4,'Customer Data'!$B:$B,"&lt;"&amp;EDATE($A4,1),'Customer Data'!$C:$C,"&gt;"&amp;EOMONTH(EDATE($A4,VALUE(SUBSTITUTE(M$3,"M",""))),0))+COUNTIFS('Customer Data'!$B:$B,"&gt;="&amp;$A4,'Customer Data'!$B:$B,"&lt;"&amp;EDATE($A4,1),'Customer Data'!$C:$C,""))</f>
        <v>3</v>
      </c>
      <c r="N4">
        <f>IF(EOMONTH(EDATE($A4,VALUE(SUBSTITUTE(N$3,"M",""))),0)&gt;$B$1,"",COUNTIFS('Customer Data'!$B:$B,"&gt;="&amp;$A4,'Customer Data'!$B:$B,"&lt;"&amp;EDATE($A4,1),'Customer Data'!$C:$C,"&gt;"&amp;EOMONTH(EDATE($A4,VALUE(SUBSTITUTE(N$3,"M",""))),0))+COUNTIFS('Customer Data'!$B:$B,"&gt;="&amp;$A4,'Customer Data'!$B:$B,"&lt;"&amp;EDATE($A4,1),'Customer Data'!$C:$C,""))</f>
        <v>3</v>
      </c>
    </row>
    <row r="5" spans="1:14" x14ac:dyDescent="0.25">
      <c r="A5" s="10">
        <v>45689</v>
      </c>
      <c r="B5">
        <f>COUNTIFS('Customer Data'!$B:$B,"&gt;="&amp;$A5,'Customer Data'!$B:$B,"&lt;"&amp;EDATE($A5,1))</f>
        <v>11</v>
      </c>
      <c r="C5">
        <f>IF(EOMONTH(EDATE($A5,VALUE(SUBSTITUTE(C$3,"M",""))),0)&gt;$B$1,"",COUNTIFS('Customer Data'!$B:$B,"&gt;="&amp;$A5,'Customer Data'!$B:$B,"&lt;"&amp;EDATE($A5,1),'Customer Data'!$C:$C,"&gt;"&amp;EOMONTH(EDATE($A5,VALUE(SUBSTITUTE(C$3,"M",""))),0))+COUNTIFS('Customer Data'!$B:$B,"&gt;="&amp;$A5,'Customer Data'!$B:$B,"&lt;"&amp;EDATE($A5,1),'Customer Data'!$C:$C,""))</f>
        <v>11</v>
      </c>
      <c r="D5">
        <f>IF(EOMONTH(EDATE($A5,VALUE(SUBSTITUTE(D$3,"M",""))),0)&gt;$B$1,"",COUNTIFS('Customer Data'!$B:$B,"&gt;="&amp;$A5,'Customer Data'!$B:$B,"&lt;"&amp;EDATE($A5,1),'Customer Data'!$C:$C,"&gt;"&amp;EOMONTH(EDATE($A5,VALUE(SUBSTITUTE(D$3,"M",""))),0))+COUNTIFS('Customer Data'!$B:$B,"&gt;="&amp;$A5,'Customer Data'!$B:$B,"&lt;"&amp;EDATE($A5,1),'Customer Data'!$C:$C,""))</f>
        <v>9</v>
      </c>
      <c r="E5">
        <f>IF(EOMONTH(EDATE($A5,VALUE(SUBSTITUTE(E$3,"M",""))),0)&gt;$B$1,"",COUNTIFS('Customer Data'!$B:$B,"&gt;="&amp;$A5,'Customer Data'!$B:$B,"&lt;"&amp;EDATE($A5,1),'Customer Data'!$C:$C,"&gt;"&amp;EOMONTH(EDATE($A5,VALUE(SUBSTITUTE(E$3,"M",""))),0))+COUNTIFS('Customer Data'!$B:$B,"&gt;="&amp;$A5,'Customer Data'!$B:$B,"&lt;"&amp;EDATE($A5,1),'Customer Data'!$C:$C,""))</f>
        <v>8</v>
      </c>
      <c r="F5">
        <f>IF(EOMONTH(EDATE($A5,VALUE(SUBSTITUTE(F$3,"M",""))),0)&gt;$B$1,"",COUNTIFS('Customer Data'!$B:$B,"&gt;="&amp;$A5,'Customer Data'!$B:$B,"&lt;"&amp;EDATE($A5,1),'Customer Data'!$C:$C,"&gt;"&amp;EOMONTH(EDATE($A5,VALUE(SUBSTITUTE(F$3,"M",""))),0))+COUNTIFS('Customer Data'!$B:$B,"&gt;="&amp;$A5,'Customer Data'!$B:$B,"&lt;"&amp;EDATE($A5,1),'Customer Data'!$C:$C,""))</f>
        <v>7</v>
      </c>
      <c r="G5">
        <f>IF(EOMONTH(EDATE($A5,VALUE(SUBSTITUTE(G$3,"M",""))),0)&gt;$B$1,"",COUNTIFS('Customer Data'!$B:$B,"&gt;="&amp;$A5,'Customer Data'!$B:$B,"&lt;"&amp;EDATE($A5,1),'Customer Data'!$C:$C,"&gt;"&amp;EOMONTH(EDATE($A5,VALUE(SUBSTITUTE(G$3,"M",""))),0))+COUNTIFS('Customer Data'!$B:$B,"&gt;="&amp;$A5,'Customer Data'!$B:$B,"&lt;"&amp;EDATE($A5,1),'Customer Data'!$C:$C,""))</f>
        <v>6</v>
      </c>
      <c r="H5">
        <f>IF(EOMONTH(EDATE($A5,VALUE(SUBSTITUTE(H$3,"M",""))),0)&gt;$B$1,"",COUNTIFS('Customer Data'!$B:$B,"&gt;="&amp;$A5,'Customer Data'!$B:$B,"&lt;"&amp;EDATE($A5,1),'Customer Data'!$C:$C,"&gt;"&amp;EOMONTH(EDATE($A5,VALUE(SUBSTITUTE(H$3,"M",""))),0))+COUNTIFS('Customer Data'!$B:$B,"&gt;="&amp;$A5,'Customer Data'!$B:$B,"&lt;"&amp;EDATE($A5,1),'Customer Data'!$C:$C,""))</f>
        <v>5</v>
      </c>
      <c r="I5">
        <f>IF(EOMONTH(EDATE($A5,VALUE(SUBSTITUTE(I$3,"M",""))),0)&gt;$B$1,"",COUNTIFS('Customer Data'!$B:$B,"&gt;="&amp;$A5,'Customer Data'!$B:$B,"&lt;"&amp;EDATE($A5,1),'Customer Data'!$C:$C,"&gt;"&amp;EOMONTH(EDATE($A5,VALUE(SUBSTITUTE(I$3,"M",""))),0))+COUNTIFS('Customer Data'!$B:$B,"&gt;="&amp;$A5,'Customer Data'!$B:$B,"&lt;"&amp;EDATE($A5,1),'Customer Data'!$C:$C,""))</f>
        <v>5</v>
      </c>
      <c r="J5">
        <f>IF(EOMONTH(EDATE($A5,VALUE(SUBSTITUTE(J$3,"M",""))),0)&gt;$B$1,"",COUNTIFS('Customer Data'!$B:$B,"&gt;="&amp;$A5,'Customer Data'!$B:$B,"&lt;"&amp;EDATE($A5,1),'Customer Data'!$C:$C,"&gt;"&amp;EOMONTH(EDATE($A5,VALUE(SUBSTITUTE(J$3,"M",""))),0))+COUNTIFS('Customer Data'!$B:$B,"&gt;="&amp;$A5,'Customer Data'!$B:$B,"&lt;"&amp;EDATE($A5,1),'Customer Data'!$C:$C,""))</f>
        <v>5</v>
      </c>
      <c r="K5">
        <f>IF(EOMONTH(EDATE($A5,VALUE(SUBSTITUTE(K$3,"M",""))),0)&gt;$B$1,"",COUNTIFS('Customer Data'!$B:$B,"&gt;="&amp;$A5,'Customer Data'!$B:$B,"&lt;"&amp;EDATE($A5,1),'Customer Data'!$C:$C,"&gt;"&amp;EOMONTH(EDATE($A5,VALUE(SUBSTITUTE(K$3,"M",""))),0))+COUNTIFS('Customer Data'!$B:$B,"&gt;="&amp;$A5,'Customer Data'!$B:$B,"&lt;"&amp;EDATE($A5,1),'Customer Data'!$C:$C,""))</f>
        <v>4</v>
      </c>
      <c r="L5">
        <f>IF(EOMONTH(EDATE($A5,VALUE(SUBSTITUTE(L$3,"M",""))),0)&gt;$B$1,"",COUNTIFS('Customer Data'!$B:$B,"&gt;="&amp;$A5,'Customer Data'!$B:$B,"&lt;"&amp;EDATE($A5,1),'Customer Data'!$C:$C,"&gt;"&amp;EOMONTH(EDATE($A5,VALUE(SUBSTITUTE(L$3,"M",""))),0))+COUNTIFS('Customer Data'!$B:$B,"&gt;="&amp;$A5,'Customer Data'!$B:$B,"&lt;"&amp;EDATE($A5,1),'Customer Data'!$C:$C,""))</f>
        <v>4</v>
      </c>
      <c r="M5">
        <f>IF(EOMONTH(EDATE($A5,VALUE(SUBSTITUTE(M$3,"M",""))),0)&gt;$B$1,"",COUNTIFS('Customer Data'!$B:$B,"&gt;="&amp;$A5,'Customer Data'!$B:$B,"&lt;"&amp;EDATE($A5,1),'Customer Data'!$C:$C,"&gt;"&amp;EOMONTH(EDATE($A5,VALUE(SUBSTITUTE(M$3,"M",""))),0))+COUNTIFS('Customer Data'!$B:$B,"&gt;="&amp;$A5,'Customer Data'!$B:$B,"&lt;"&amp;EDATE($A5,1),'Customer Data'!$C:$C,""))</f>
        <v>3</v>
      </c>
      <c r="N5">
        <f>IF(EOMONTH(EDATE($A5,VALUE(SUBSTITUTE(N$3,"M",""))),0)&gt;$B$1,"",COUNTIFS('Customer Data'!$B:$B,"&gt;="&amp;$A5,'Customer Data'!$B:$B,"&lt;"&amp;EDATE($A5,1),'Customer Data'!$C:$C,"&gt;"&amp;EOMONTH(EDATE($A5,VALUE(SUBSTITUTE(N$3,"M",""))),0))+COUNTIFS('Customer Data'!$B:$B,"&gt;="&amp;$A5,'Customer Data'!$B:$B,"&lt;"&amp;EDATE($A5,1),'Customer Data'!$C:$C,""))</f>
        <v>3</v>
      </c>
    </row>
    <row r="6" spans="1:14" x14ac:dyDescent="0.25">
      <c r="A6" s="10">
        <v>45717</v>
      </c>
      <c r="B6">
        <f>COUNTIFS('Customer Data'!$B:$B,"&gt;="&amp;$A6,'Customer Data'!$B:$B,"&lt;"&amp;EDATE($A6,1))</f>
        <v>10</v>
      </c>
      <c r="C6">
        <f>IF(EOMONTH(EDATE($A6,VALUE(SUBSTITUTE(C$3,"M",""))),0)&gt;$B$1,"",COUNTIFS('Customer Data'!$B:$B,"&gt;="&amp;$A6,'Customer Data'!$B:$B,"&lt;"&amp;EDATE($A6,1),'Customer Data'!$C:$C,"&gt;"&amp;EOMONTH(EDATE($A6,VALUE(SUBSTITUTE(C$3,"M",""))),0))+COUNTIFS('Customer Data'!$B:$B,"&gt;="&amp;$A6,'Customer Data'!$B:$B,"&lt;"&amp;EDATE($A6,1),'Customer Data'!$C:$C,""))</f>
        <v>10</v>
      </c>
      <c r="D6">
        <f>IF(EOMONTH(EDATE($A6,VALUE(SUBSTITUTE(D$3,"M",""))),0)&gt;$B$1,"",COUNTIFS('Customer Data'!$B:$B,"&gt;="&amp;$A6,'Customer Data'!$B:$B,"&lt;"&amp;EDATE($A6,1),'Customer Data'!$C:$C,"&gt;"&amp;EOMONTH(EDATE($A6,VALUE(SUBSTITUTE(D$3,"M",""))),0))+COUNTIFS('Customer Data'!$B:$B,"&gt;="&amp;$A6,'Customer Data'!$B:$B,"&lt;"&amp;EDATE($A6,1),'Customer Data'!$C:$C,""))</f>
        <v>9</v>
      </c>
      <c r="E6">
        <f>IF(EOMONTH(EDATE($A6,VALUE(SUBSTITUTE(E$3,"M",""))),0)&gt;$B$1,"",COUNTIFS('Customer Data'!$B:$B,"&gt;="&amp;$A6,'Customer Data'!$B:$B,"&lt;"&amp;EDATE($A6,1),'Customer Data'!$C:$C,"&gt;"&amp;EOMONTH(EDATE($A6,VALUE(SUBSTITUTE(E$3,"M",""))),0))+COUNTIFS('Customer Data'!$B:$B,"&gt;="&amp;$A6,'Customer Data'!$B:$B,"&lt;"&amp;EDATE($A6,1),'Customer Data'!$C:$C,""))</f>
        <v>7</v>
      </c>
      <c r="F6">
        <f>IF(EOMONTH(EDATE($A6,VALUE(SUBSTITUTE(F$3,"M",""))),0)&gt;$B$1,"",COUNTIFS('Customer Data'!$B:$B,"&gt;="&amp;$A6,'Customer Data'!$B:$B,"&lt;"&amp;EDATE($A6,1),'Customer Data'!$C:$C,"&gt;"&amp;EOMONTH(EDATE($A6,VALUE(SUBSTITUTE(F$3,"M",""))),0))+COUNTIFS('Customer Data'!$B:$B,"&gt;="&amp;$A6,'Customer Data'!$B:$B,"&lt;"&amp;EDATE($A6,1),'Customer Data'!$C:$C,""))</f>
        <v>6</v>
      </c>
      <c r="G6">
        <f>IF(EOMONTH(EDATE($A6,VALUE(SUBSTITUTE(G$3,"M",""))),0)&gt;$B$1,"",COUNTIFS('Customer Data'!$B:$B,"&gt;="&amp;$A6,'Customer Data'!$B:$B,"&lt;"&amp;EDATE($A6,1),'Customer Data'!$C:$C,"&gt;"&amp;EOMONTH(EDATE($A6,VALUE(SUBSTITUTE(G$3,"M",""))),0))+COUNTIFS('Customer Data'!$B:$B,"&gt;="&amp;$A6,'Customer Data'!$B:$B,"&lt;"&amp;EDATE($A6,1),'Customer Data'!$C:$C,""))</f>
        <v>6</v>
      </c>
      <c r="H6">
        <f>IF(EOMONTH(EDATE($A6,VALUE(SUBSTITUTE(H$3,"M",""))),0)&gt;$B$1,"",COUNTIFS('Customer Data'!$B:$B,"&gt;="&amp;$A6,'Customer Data'!$B:$B,"&lt;"&amp;EDATE($A6,1),'Customer Data'!$C:$C,"&gt;"&amp;EOMONTH(EDATE($A6,VALUE(SUBSTITUTE(H$3,"M",""))),0))+COUNTIFS('Customer Data'!$B:$B,"&gt;="&amp;$A6,'Customer Data'!$B:$B,"&lt;"&amp;EDATE($A6,1),'Customer Data'!$C:$C,""))</f>
        <v>5</v>
      </c>
      <c r="I6">
        <f>IF(EOMONTH(EDATE($A6,VALUE(SUBSTITUTE(I$3,"M",""))),0)&gt;$B$1,"",COUNTIFS('Customer Data'!$B:$B,"&gt;="&amp;$A6,'Customer Data'!$B:$B,"&lt;"&amp;EDATE($A6,1),'Customer Data'!$C:$C,"&gt;"&amp;EOMONTH(EDATE($A6,VALUE(SUBSTITUTE(I$3,"M",""))),0))+COUNTIFS('Customer Data'!$B:$B,"&gt;="&amp;$A6,'Customer Data'!$B:$B,"&lt;"&amp;EDATE($A6,1),'Customer Data'!$C:$C,""))</f>
        <v>5</v>
      </c>
      <c r="J6">
        <f>IF(EOMONTH(EDATE($A6,VALUE(SUBSTITUTE(J$3,"M",""))),0)&gt;$B$1,"",COUNTIFS('Customer Data'!$B:$B,"&gt;="&amp;$A6,'Customer Data'!$B:$B,"&lt;"&amp;EDATE($A6,1),'Customer Data'!$C:$C,"&gt;"&amp;EOMONTH(EDATE($A6,VALUE(SUBSTITUTE(J$3,"M",""))),0))+COUNTIFS('Customer Data'!$B:$B,"&gt;="&amp;$A6,'Customer Data'!$B:$B,"&lt;"&amp;EDATE($A6,1),'Customer Data'!$C:$C,""))</f>
        <v>4</v>
      </c>
      <c r="K6">
        <f>IF(EOMONTH(EDATE($A6,VALUE(SUBSTITUTE(K$3,"M",""))),0)&gt;$B$1,"",COUNTIFS('Customer Data'!$B:$B,"&gt;="&amp;$A6,'Customer Data'!$B:$B,"&lt;"&amp;EDATE($A6,1),'Customer Data'!$C:$C,"&gt;"&amp;EOMONTH(EDATE($A6,VALUE(SUBSTITUTE(K$3,"M",""))),0))+COUNTIFS('Customer Data'!$B:$B,"&gt;="&amp;$A6,'Customer Data'!$B:$B,"&lt;"&amp;EDATE($A6,1),'Customer Data'!$C:$C,""))</f>
        <v>4</v>
      </c>
      <c r="L6">
        <f>IF(EOMONTH(EDATE($A6,VALUE(SUBSTITUTE(L$3,"M",""))),0)&gt;$B$1,"",COUNTIFS('Customer Data'!$B:$B,"&gt;="&amp;$A6,'Customer Data'!$B:$B,"&lt;"&amp;EDATE($A6,1),'Customer Data'!$C:$C,"&gt;"&amp;EOMONTH(EDATE($A6,VALUE(SUBSTITUTE(L$3,"M",""))),0))+COUNTIFS('Customer Data'!$B:$B,"&gt;="&amp;$A6,'Customer Data'!$B:$B,"&lt;"&amp;EDATE($A6,1),'Customer Data'!$C:$C,""))</f>
        <v>3</v>
      </c>
      <c r="M6">
        <f>IF(EOMONTH(EDATE($A6,VALUE(SUBSTITUTE(M$3,"M",""))),0)&gt;$B$1,"",COUNTIFS('Customer Data'!$B:$B,"&gt;="&amp;$A6,'Customer Data'!$B:$B,"&lt;"&amp;EDATE($A6,1),'Customer Data'!$C:$C,"&gt;"&amp;EOMONTH(EDATE($A6,VALUE(SUBSTITUTE(M$3,"M",""))),0))+COUNTIFS('Customer Data'!$B:$B,"&gt;="&amp;$A6,'Customer Data'!$B:$B,"&lt;"&amp;EDATE($A6,1),'Customer Data'!$C:$C,""))</f>
        <v>3</v>
      </c>
      <c r="N6">
        <f>IF(EOMONTH(EDATE($A6,VALUE(SUBSTITUTE(N$3,"M",""))),0)&gt;$B$1,"",COUNTIFS('Customer Data'!$B:$B,"&gt;="&amp;$A6,'Customer Data'!$B:$B,"&lt;"&amp;EDATE($A6,1),'Customer Data'!$C:$C,"&gt;"&amp;EOMONTH(EDATE($A6,VALUE(SUBSTITUTE(N$3,"M",""))),0))+COUNTIFS('Customer Data'!$B:$B,"&gt;="&amp;$A6,'Customer Data'!$B:$B,"&lt;"&amp;EDATE($A6,1),'Customer Data'!$C:$C,""))</f>
        <v>3</v>
      </c>
    </row>
    <row r="7" spans="1:14" x14ac:dyDescent="0.25">
      <c r="A7" s="10">
        <v>45748</v>
      </c>
      <c r="B7">
        <f>COUNTIFS('Customer Data'!$B:$B,"&gt;="&amp;$A7,'Customer Data'!$B:$B,"&lt;"&amp;EDATE($A7,1))</f>
        <v>12</v>
      </c>
      <c r="C7">
        <f>IF(EOMONTH(EDATE($A7,VALUE(SUBSTITUTE(C$3,"M",""))),0)&gt;$B$1,"",COUNTIFS('Customer Data'!$B:$B,"&gt;="&amp;$A7,'Customer Data'!$B:$B,"&lt;"&amp;EDATE($A7,1),'Customer Data'!$C:$C,"&gt;"&amp;EOMONTH(EDATE($A7,VALUE(SUBSTITUTE(C$3,"M",""))),0))+COUNTIFS('Customer Data'!$B:$B,"&gt;="&amp;$A7,'Customer Data'!$B:$B,"&lt;"&amp;EDATE($A7,1),'Customer Data'!$C:$C,""))</f>
        <v>12</v>
      </c>
      <c r="D7">
        <f>IF(EOMONTH(EDATE($A7,VALUE(SUBSTITUTE(D$3,"M",""))),0)&gt;$B$1,"",COUNTIFS('Customer Data'!$B:$B,"&gt;="&amp;$A7,'Customer Data'!$B:$B,"&lt;"&amp;EDATE($A7,1),'Customer Data'!$C:$C,"&gt;"&amp;EOMONTH(EDATE($A7,VALUE(SUBSTITUTE(D$3,"M",""))),0))+COUNTIFS('Customer Data'!$B:$B,"&gt;="&amp;$A7,'Customer Data'!$B:$B,"&lt;"&amp;EDATE($A7,1),'Customer Data'!$C:$C,""))</f>
        <v>10</v>
      </c>
      <c r="E7">
        <f>IF(EOMONTH(EDATE($A7,VALUE(SUBSTITUTE(E$3,"M",""))),0)&gt;$B$1,"",COUNTIFS('Customer Data'!$B:$B,"&gt;="&amp;$A7,'Customer Data'!$B:$B,"&lt;"&amp;EDATE($A7,1),'Customer Data'!$C:$C,"&gt;"&amp;EOMONTH(EDATE($A7,VALUE(SUBSTITUTE(E$3,"M",""))),0))+COUNTIFS('Customer Data'!$B:$B,"&gt;="&amp;$A7,'Customer Data'!$B:$B,"&lt;"&amp;EDATE($A7,1),'Customer Data'!$C:$C,""))</f>
        <v>9</v>
      </c>
      <c r="F7">
        <f>IF(EOMONTH(EDATE($A7,VALUE(SUBSTITUTE(F$3,"M",""))),0)&gt;$B$1,"",COUNTIFS('Customer Data'!$B:$B,"&gt;="&amp;$A7,'Customer Data'!$B:$B,"&lt;"&amp;EDATE($A7,1),'Customer Data'!$C:$C,"&gt;"&amp;EOMONTH(EDATE($A7,VALUE(SUBSTITUTE(F$3,"M",""))),0))+COUNTIFS('Customer Data'!$B:$B,"&gt;="&amp;$A7,'Customer Data'!$B:$B,"&lt;"&amp;EDATE($A7,1),'Customer Data'!$C:$C,""))</f>
        <v>8</v>
      </c>
      <c r="G7">
        <f>IF(EOMONTH(EDATE($A7,VALUE(SUBSTITUTE(G$3,"M",""))),0)&gt;$B$1,"",COUNTIFS('Customer Data'!$B:$B,"&gt;="&amp;$A7,'Customer Data'!$B:$B,"&lt;"&amp;EDATE($A7,1),'Customer Data'!$C:$C,"&gt;"&amp;EOMONTH(EDATE($A7,VALUE(SUBSTITUTE(G$3,"M",""))),0))+COUNTIFS('Customer Data'!$B:$B,"&gt;="&amp;$A7,'Customer Data'!$B:$B,"&lt;"&amp;EDATE($A7,1),'Customer Data'!$C:$C,""))</f>
        <v>7</v>
      </c>
      <c r="H7">
        <f>IF(EOMONTH(EDATE($A7,VALUE(SUBSTITUTE(H$3,"M",""))),0)&gt;$B$1,"",COUNTIFS('Customer Data'!$B:$B,"&gt;="&amp;$A7,'Customer Data'!$B:$B,"&lt;"&amp;EDATE($A7,1),'Customer Data'!$C:$C,"&gt;"&amp;EOMONTH(EDATE($A7,VALUE(SUBSTITUTE(H$3,"M",""))),0))+COUNTIFS('Customer Data'!$B:$B,"&gt;="&amp;$A7,'Customer Data'!$B:$B,"&lt;"&amp;EDATE($A7,1),'Customer Data'!$C:$C,""))</f>
        <v>7</v>
      </c>
      <c r="I7">
        <f>IF(EOMONTH(EDATE($A7,VALUE(SUBSTITUTE(I$3,"M",""))),0)&gt;$B$1,"",COUNTIFS('Customer Data'!$B:$B,"&gt;="&amp;$A7,'Customer Data'!$B:$B,"&lt;"&amp;EDATE($A7,1),'Customer Data'!$C:$C,"&gt;"&amp;EOMONTH(EDATE($A7,VALUE(SUBSTITUTE(I$3,"M",""))),0))+COUNTIFS('Customer Data'!$B:$B,"&gt;="&amp;$A7,'Customer Data'!$B:$B,"&lt;"&amp;EDATE($A7,1),'Customer Data'!$C:$C,""))</f>
        <v>6</v>
      </c>
      <c r="J7">
        <f>IF(EOMONTH(EDATE($A7,VALUE(SUBSTITUTE(J$3,"M",""))),0)&gt;$B$1,"",COUNTIFS('Customer Data'!$B:$B,"&gt;="&amp;$A7,'Customer Data'!$B:$B,"&lt;"&amp;EDATE($A7,1),'Customer Data'!$C:$C,"&gt;"&amp;EOMONTH(EDATE($A7,VALUE(SUBSTITUTE(J$3,"M",""))),0))+COUNTIFS('Customer Data'!$B:$B,"&gt;="&amp;$A7,'Customer Data'!$B:$B,"&lt;"&amp;EDATE($A7,1),'Customer Data'!$C:$C,""))</f>
        <v>6</v>
      </c>
      <c r="K7">
        <f>IF(EOMONTH(EDATE($A7,VALUE(SUBSTITUTE(K$3,"M",""))),0)&gt;$B$1,"",COUNTIFS('Customer Data'!$B:$B,"&gt;="&amp;$A7,'Customer Data'!$B:$B,"&lt;"&amp;EDATE($A7,1),'Customer Data'!$C:$C,"&gt;"&amp;EOMONTH(EDATE($A7,VALUE(SUBSTITUTE(K$3,"M",""))),0))+COUNTIFS('Customer Data'!$B:$B,"&gt;="&amp;$A7,'Customer Data'!$B:$B,"&lt;"&amp;EDATE($A7,1),'Customer Data'!$C:$C,""))</f>
        <v>5</v>
      </c>
      <c r="L7">
        <f>IF(EOMONTH(EDATE($A7,VALUE(SUBSTITUTE(L$3,"M",""))),0)&gt;$B$1,"",COUNTIFS('Customer Data'!$B:$B,"&gt;="&amp;$A7,'Customer Data'!$B:$B,"&lt;"&amp;EDATE($A7,1),'Customer Data'!$C:$C,"&gt;"&amp;EOMONTH(EDATE($A7,VALUE(SUBSTITUTE(L$3,"M",""))),0))+COUNTIFS('Customer Data'!$B:$B,"&gt;="&amp;$A7,'Customer Data'!$B:$B,"&lt;"&amp;EDATE($A7,1),'Customer Data'!$C:$C,""))</f>
        <v>5</v>
      </c>
      <c r="M7">
        <f>IF(EOMONTH(EDATE($A7,VALUE(SUBSTITUTE(M$3,"M",""))),0)&gt;$B$1,"",COUNTIFS('Customer Data'!$B:$B,"&gt;="&amp;$A7,'Customer Data'!$B:$B,"&lt;"&amp;EDATE($A7,1),'Customer Data'!$C:$C,"&gt;"&amp;EOMONTH(EDATE($A7,VALUE(SUBSTITUTE(M$3,"M",""))),0))+COUNTIFS('Customer Data'!$B:$B,"&gt;="&amp;$A7,'Customer Data'!$B:$B,"&lt;"&amp;EDATE($A7,1),'Customer Data'!$C:$C,""))</f>
        <v>5</v>
      </c>
      <c r="N7">
        <f>IF(EOMONTH(EDATE($A7,VALUE(SUBSTITUTE(N$3,"M",""))),0)&gt;$B$1,"",COUNTIFS('Customer Data'!$B:$B,"&gt;="&amp;$A7,'Customer Data'!$B:$B,"&lt;"&amp;EDATE($A7,1),'Customer Data'!$C:$C,"&gt;"&amp;EOMONTH(EDATE($A7,VALUE(SUBSTITUTE(N$3,"M",""))),0))+COUNTIFS('Customer Data'!$B:$B,"&gt;="&amp;$A7,'Customer Data'!$B:$B,"&lt;"&amp;EDATE($A7,1),'Customer Data'!$C:$C,""))</f>
        <v>4</v>
      </c>
    </row>
    <row r="8" spans="1:14" x14ac:dyDescent="0.25">
      <c r="A8" s="10">
        <v>45778</v>
      </c>
      <c r="B8">
        <f>COUNTIFS('Customer Data'!$B:$B,"&gt;="&amp;$A8,'Customer Data'!$B:$B,"&lt;"&amp;EDATE($A8,1))</f>
        <v>9</v>
      </c>
      <c r="C8">
        <f>IF(EOMONTH(EDATE($A8,VALUE(SUBSTITUTE(C$3,"M",""))),0)&gt;$B$1,"",COUNTIFS('Customer Data'!$B:$B,"&gt;="&amp;$A8,'Customer Data'!$B:$B,"&lt;"&amp;EDATE($A8,1),'Customer Data'!$C:$C,"&gt;"&amp;EOMONTH(EDATE($A8,VALUE(SUBSTITUTE(C$3,"M",""))),0))+COUNTIFS('Customer Data'!$B:$B,"&gt;="&amp;$A8,'Customer Data'!$B:$B,"&lt;"&amp;EDATE($A8,1),'Customer Data'!$C:$C,""))</f>
        <v>9</v>
      </c>
      <c r="D8">
        <f>IF(EOMONTH(EDATE($A8,VALUE(SUBSTITUTE(D$3,"M",""))),0)&gt;$B$1,"",COUNTIFS('Customer Data'!$B:$B,"&gt;="&amp;$A8,'Customer Data'!$B:$B,"&lt;"&amp;EDATE($A8,1),'Customer Data'!$C:$C,"&gt;"&amp;EOMONTH(EDATE($A8,VALUE(SUBSTITUTE(D$3,"M",""))),0))+COUNTIFS('Customer Data'!$B:$B,"&gt;="&amp;$A8,'Customer Data'!$B:$B,"&lt;"&amp;EDATE($A8,1),'Customer Data'!$C:$C,""))</f>
        <v>8</v>
      </c>
      <c r="E8">
        <f>IF(EOMONTH(EDATE($A8,VALUE(SUBSTITUTE(E$3,"M",""))),0)&gt;$B$1,"",COUNTIFS('Customer Data'!$B:$B,"&gt;="&amp;$A8,'Customer Data'!$B:$B,"&lt;"&amp;EDATE($A8,1),'Customer Data'!$C:$C,"&gt;"&amp;EOMONTH(EDATE($A8,VALUE(SUBSTITUTE(E$3,"M",""))),0))+COUNTIFS('Customer Data'!$B:$B,"&gt;="&amp;$A8,'Customer Data'!$B:$B,"&lt;"&amp;EDATE($A8,1),'Customer Data'!$C:$C,""))</f>
        <v>7</v>
      </c>
      <c r="F8">
        <f>IF(EOMONTH(EDATE($A8,VALUE(SUBSTITUTE(F$3,"M",""))),0)&gt;$B$1,"",COUNTIFS('Customer Data'!$B:$B,"&gt;="&amp;$A8,'Customer Data'!$B:$B,"&lt;"&amp;EDATE($A8,1),'Customer Data'!$C:$C,"&gt;"&amp;EOMONTH(EDATE($A8,VALUE(SUBSTITUTE(F$3,"M",""))),0))+COUNTIFS('Customer Data'!$B:$B,"&gt;="&amp;$A8,'Customer Data'!$B:$B,"&lt;"&amp;EDATE($A8,1),'Customer Data'!$C:$C,""))</f>
        <v>6</v>
      </c>
      <c r="G8">
        <f>IF(EOMONTH(EDATE($A8,VALUE(SUBSTITUTE(G$3,"M",""))),0)&gt;$B$1,"",COUNTIFS('Customer Data'!$B:$B,"&gt;="&amp;$A8,'Customer Data'!$B:$B,"&lt;"&amp;EDATE($A8,1),'Customer Data'!$C:$C,"&gt;"&amp;EOMONTH(EDATE($A8,VALUE(SUBSTITUTE(G$3,"M",""))),0))+COUNTIFS('Customer Data'!$B:$B,"&gt;="&amp;$A8,'Customer Data'!$B:$B,"&lt;"&amp;EDATE($A8,1),'Customer Data'!$C:$C,""))</f>
        <v>6</v>
      </c>
      <c r="H8">
        <f>IF(EOMONTH(EDATE($A8,VALUE(SUBSTITUTE(H$3,"M",""))),0)&gt;$B$1,"",COUNTIFS('Customer Data'!$B:$B,"&gt;="&amp;$A8,'Customer Data'!$B:$B,"&lt;"&amp;EDATE($A8,1),'Customer Data'!$C:$C,"&gt;"&amp;EOMONTH(EDATE($A8,VALUE(SUBSTITUTE(H$3,"M",""))),0))+COUNTIFS('Customer Data'!$B:$B,"&gt;="&amp;$A8,'Customer Data'!$B:$B,"&lt;"&amp;EDATE($A8,1),'Customer Data'!$C:$C,""))</f>
        <v>5</v>
      </c>
      <c r="I8">
        <f>IF(EOMONTH(EDATE($A8,VALUE(SUBSTITUTE(I$3,"M",""))),0)&gt;$B$1,"",COUNTIFS('Customer Data'!$B:$B,"&gt;="&amp;$A8,'Customer Data'!$B:$B,"&lt;"&amp;EDATE($A8,1),'Customer Data'!$C:$C,"&gt;"&amp;EOMONTH(EDATE($A8,VALUE(SUBSTITUTE(I$3,"M",""))),0))+COUNTIFS('Customer Data'!$B:$B,"&gt;="&amp;$A8,'Customer Data'!$B:$B,"&lt;"&amp;EDATE($A8,1),'Customer Data'!$C:$C,""))</f>
        <v>5</v>
      </c>
      <c r="J8">
        <f>IF(EOMONTH(EDATE($A8,VALUE(SUBSTITUTE(J$3,"M",""))),0)&gt;$B$1,"",COUNTIFS('Customer Data'!$B:$B,"&gt;="&amp;$A8,'Customer Data'!$B:$B,"&lt;"&amp;EDATE($A8,1),'Customer Data'!$C:$C,"&gt;"&amp;EOMONTH(EDATE($A8,VALUE(SUBSTITUTE(J$3,"M",""))),0))+COUNTIFS('Customer Data'!$B:$B,"&gt;="&amp;$A8,'Customer Data'!$B:$B,"&lt;"&amp;EDATE($A8,1),'Customer Data'!$C:$C,""))</f>
        <v>4</v>
      </c>
      <c r="K8">
        <f>IF(EOMONTH(EDATE($A8,VALUE(SUBSTITUTE(K$3,"M",""))),0)&gt;$B$1,"",COUNTIFS('Customer Data'!$B:$B,"&gt;="&amp;$A8,'Customer Data'!$B:$B,"&lt;"&amp;EDATE($A8,1),'Customer Data'!$C:$C,"&gt;"&amp;EOMONTH(EDATE($A8,VALUE(SUBSTITUTE(K$3,"M",""))),0))+COUNTIFS('Customer Data'!$B:$B,"&gt;="&amp;$A8,'Customer Data'!$B:$B,"&lt;"&amp;EDATE($A8,1),'Customer Data'!$C:$C,""))</f>
        <v>4</v>
      </c>
      <c r="L8">
        <f>IF(EOMONTH(EDATE($A8,VALUE(SUBSTITUTE(L$3,"M",""))),0)&gt;$B$1,"",COUNTIFS('Customer Data'!$B:$B,"&gt;="&amp;$A8,'Customer Data'!$B:$B,"&lt;"&amp;EDATE($A8,1),'Customer Data'!$C:$C,"&gt;"&amp;EOMONTH(EDATE($A8,VALUE(SUBSTITUTE(L$3,"M",""))),0))+COUNTIFS('Customer Data'!$B:$B,"&gt;="&amp;$A8,'Customer Data'!$B:$B,"&lt;"&amp;EDATE($A8,1),'Customer Data'!$C:$C,""))</f>
        <v>4</v>
      </c>
      <c r="M8">
        <f>IF(EOMONTH(EDATE($A8,VALUE(SUBSTITUTE(M$3,"M",""))),0)&gt;$B$1,"",COUNTIFS('Customer Data'!$B:$B,"&gt;="&amp;$A8,'Customer Data'!$B:$B,"&lt;"&amp;EDATE($A8,1),'Customer Data'!$C:$C,"&gt;"&amp;EOMONTH(EDATE($A8,VALUE(SUBSTITUTE(M$3,"M",""))),0))+COUNTIFS('Customer Data'!$B:$B,"&gt;="&amp;$A8,'Customer Data'!$B:$B,"&lt;"&amp;EDATE($A8,1),'Customer Data'!$C:$C,""))</f>
        <v>4</v>
      </c>
      <c r="N8">
        <f>IF(EOMONTH(EDATE($A8,VALUE(SUBSTITUTE(N$3,"M",""))),0)&gt;$B$1,"",COUNTIFS('Customer Data'!$B:$B,"&gt;="&amp;$A8,'Customer Data'!$B:$B,"&lt;"&amp;EDATE($A8,1),'Customer Data'!$C:$C,"&gt;"&amp;EOMONTH(EDATE($A8,VALUE(SUBSTITUTE(N$3,"M",""))),0))+COUNTIFS('Customer Data'!$B:$B,"&gt;="&amp;$A8,'Customer Data'!$B:$B,"&lt;"&amp;EDATE($A8,1),'Customer Data'!$C:$C,""))</f>
        <v>4</v>
      </c>
    </row>
    <row r="9" spans="1:14" x14ac:dyDescent="0.25">
      <c r="A9" s="10">
        <v>45809</v>
      </c>
      <c r="B9">
        <f>COUNTIFS('Customer Data'!$B:$B,"&gt;="&amp;$A9,'Customer Data'!$B:$B,"&lt;"&amp;EDATE($A9,1))</f>
        <v>10</v>
      </c>
      <c r="C9">
        <f>IF(EOMONTH(EDATE($A9,VALUE(SUBSTITUTE(C$3,"M",""))),0)&gt;$B$1,"",COUNTIFS('Customer Data'!$B:$B,"&gt;="&amp;$A9,'Customer Data'!$B:$B,"&lt;"&amp;EDATE($A9,1),'Customer Data'!$C:$C,"&gt;"&amp;EOMONTH(EDATE($A9,VALUE(SUBSTITUTE(C$3,"M",""))),0))+COUNTIFS('Customer Data'!$B:$B,"&gt;="&amp;$A9,'Customer Data'!$B:$B,"&lt;"&amp;EDATE($A9,1),'Customer Data'!$C:$C,""))</f>
        <v>10</v>
      </c>
      <c r="D9">
        <f>IF(EOMONTH(EDATE($A9,VALUE(SUBSTITUTE(D$3,"M",""))),0)&gt;$B$1,"",COUNTIFS('Customer Data'!$B:$B,"&gt;="&amp;$A9,'Customer Data'!$B:$B,"&lt;"&amp;EDATE($A9,1),'Customer Data'!$C:$C,"&gt;"&amp;EOMONTH(EDATE($A9,VALUE(SUBSTITUTE(D$3,"M",""))),0))+COUNTIFS('Customer Data'!$B:$B,"&gt;="&amp;$A9,'Customer Data'!$B:$B,"&lt;"&amp;EDATE($A9,1),'Customer Data'!$C:$C,""))</f>
        <v>9</v>
      </c>
      <c r="E9">
        <f>IF(EOMONTH(EDATE($A9,VALUE(SUBSTITUTE(E$3,"M",""))),0)&gt;$B$1,"",COUNTIFS('Customer Data'!$B:$B,"&gt;="&amp;$A9,'Customer Data'!$B:$B,"&lt;"&amp;EDATE($A9,1),'Customer Data'!$C:$C,"&gt;"&amp;EOMONTH(EDATE($A9,VALUE(SUBSTITUTE(E$3,"M",""))),0))+COUNTIFS('Customer Data'!$B:$B,"&gt;="&amp;$A9,'Customer Data'!$B:$B,"&lt;"&amp;EDATE($A9,1),'Customer Data'!$C:$C,""))</f>
        <v>8</v>
      </c>
      <c r="F9">
        <f>IF(EOMONTH(EDATE($A9,VALUE(SUBSTITUTE(F$3,"M",""))),0)&gt;$B$1,"",COUNTIFS('Customer Data'!$B:$B,"&gt;="&amp;$A9,'Customer Data'!$B:$B,"&lt;"&amp;EDATE($A9,1),'Customer Data'!$C:$C,"&gt;"&amp;EOMONTH(EDATE($A9,VALUE(SUBSTITUTE(F$3,"M",""))),0))+COUNTIFS('Customer Data'!$B:$B,"&gt;="&amp;$A9,'Customer Data'!$B:$B,"&lt;"&amp;EDATE($A9,1),'Customer Data'!$C:$C,""))</f>
        <v>7</v>
      </c>
      <c r="G9">
        <f>IF(EOMONTH(EDATE($A9,VALUE(SUBSTITUTE(G$3,"M",""))),0)&gt;$B$1,"",COUNTIFS('Customer Data'!$B:$B,"&gt;="&amp;$A9,'Customer Data'!$B:$B,"&lt;"&amp;EDATE($A9,1),'Customer Data'!$C:$C,"&gt;"&amp;EOMONTH(EDATE($A9,VALUE(SUBSTITUTE(G$3,"M",""))),0))+COUNTIFS('Customer Data'!$B:$B,"&gt;="&amp;$A9,'Customer Data'!$B:$B,"&lt;"&amp;EDATE($A9,1),'Customer Data'!$C:$C,""))</f>
        <v>6</v>
      </c>
      <c r="H9">
        <f>IF(EOMONTH(EDATE($A9,VALUE(SUBSTITUTE(H$3,"M",""))),0)&gt;$B$1,"",COUNTIFS('Customer Data'!$B:$B,"&gt;="&amp;$A9,'Customer Data'!$B:$B,"&lt;"&amp;EDATE($A9,1),'Customer Data'!$C:$C,"&gt;"&amp;EOMONTH(EDATE($A9,VALUE(SUBSTITUTE(H$3,"M",""))),0))+COUNTIFS('Customer Data'!$B:$B,"&gt;="&amp;$A9,'Customer Data'!$B:$B,"&lt;"&amp;EDATE($A9,1),'Customer Data'!$C:$C,""))</f>
        <v>6</v>
      </c>
      <c r="I9">
        <f>IF(EOMONTH(EDATE($A9,VALUE(SUBSTITUTE(I$3,"M",""))),0)&gt;$B$1,"",COUNTIFS('Customer Data'!$B:$B,"&gt;="&amp;$A9,'Customer Data'!$B:$B,"&lt;"&amp;EDATE($A9,1),'Customer Data'!$C:$C,"&gt;"&amp;EOMONTH(EDATE($A9,VALUE(SUBSTITUTE(I$3,"M",""))),0))+COUNTIFS('Customer Data'!$B:$B,"&gt;="&amp;$A9,'Customer Data'!$B:$B,"&lt;"&amp;EDATE($A9,1),'Customer Data'!$C:$C,""))</f>
        <v>5</v>
      </c>
      <c r="J9">
        <f>IF(EOMONTH(EDATE($A9,VALUE(SUBSTITUTE(J$3,"M",""))),0)&gt;$B$1,"",COUNTIFS('Customer Data'!$B:$B,"&gt;="&amp;$A9,'Customer Data'!$B:$B,"&lt;"&amp;EDATE($A9,1),'Customer Data'!$C:$C,"&gt;"&amp;EOMONTH(EDATE($A9,VALUE(SUBSTITUTE(J$3,"M",""))),0))+COUNTIFS('Customer Data'!$B:$B,"&gt;="&amp;$A9,'Customer Data'!$B:$B,"&lt;"&amp;EDATE($A9,1),'Customer Data'!$C:$C,""))</f>
        <v>5</v>
      </c>
      <c r="K9">
        <f>IF(EOMONTH(EDATE($A9,VALUE(SUBSTITUTE(K$3,"M",""))),0)&gt;$B$1,"",COUNTIFS('Customer Data'!$B:$B,"&gt;="&amp;$A9,'Customer Data'!$B:$B,"&lt;"&amp;EDATE($A9,1),'Customer Data'!$C:$C,"&gt;"&amp;EOMONTH(EDATE($A9,VALUE(SUBSTITUTE(K$3,"M",""))),0))+COUNTIFS('Customer Data'!$B:$B,"&gt;="&amp;$A9,'Customer Data'!$B:$B,"&lt;"&amp;EDATE($A9,1),'Customer Data'!$C:$C,""))</f>
        <v>5</v>
      </c>
      <c r="L9">
        <f>IF(EOMONTH(EDATE($A9,VALUE(SUBSTITUTE(L$3,"M",""))),0)&gt;$B$1,"",COUNTIFS('Customer Data'!$B:$B,"&gt;="&amp;$A9,'Customer Data'!$B:$B,"&lt;"&amp;EDATE($A9,1),'Customer Data'!$C:$C,"&gt;"&amp;EOMONTH(EDATE($A9,VALUE(SUBSTITUTE(L$3,"M",""))),0))+COUNTIFS('Customer Data'!$B:$B,"&gt;="&amp;$A9,'Customer Data'!$B:$B,"&lt;"&amp;EDATE($A9,1),'Customer Data'!$C:$C,""))</f>
        <v>5</v>
      </c>
      <c r="M9">
        <f>IF(EOMONTH(EDATE($A9,VALUE(SUBSTITUTE(M$3,"M",""))),0)&gt;$B$1,"",COUNTIFS('Customer Data'!$B:$B,"&gt;="&amp;$A9,'Customer Data'!$B:$B,"&lt;"&amp;EDATE($A9,1),'Customer Data'!$C:$C,"&gt;"&amp;EOMONTH(EDATE($A9,VALUE(SUBSTITUTE(M$3,"M",""))),0))+COUNTIFS('Customer Data'!$B:$B,"&gt;="&amp;$A9,'Customer Data'!$B:$B,"&lt;"&amp;EDATE($A9,1),'Customer Data'!$C:$C,""))</f>
        <v>5</v>
      </c>
      <c r="N9">
        <f>IF(EOMONTH(EDATE($A9,VALUE(SUBSTITUTE(N$3,"M",""))),0)&gt;$B$1,"",COUNTIFS('Customer Data'!$B:$B,"&gt;="&amp;$A9,'Customer Data'!$B:$B,"&lt;"&amp;EDATE($A9,1),'Customer Data'!$C:$C,"&gt;"&amp;EOMONTH(EDATE($A9,VALUE(SUBSTITUTE(N$3,"M",""))),0))+COUNTIFS('Customer Data'!$B:$B,"&gt;="&amp;$A9,'Customer Data'!$B:$B,"&lt;"&amp;EDATE($A9,1),'Customer Data'!$C:$C,""))</f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8" customWidth="1"/>
    <col min="3" max="14" width="7" customWidth="1"/>
  </cols>
  <sheetData>
    <row r="1" spans="1:1" x14ac:dyDescent="0.25">
      <c r="A1" s="9" t="s">
        <v>102</v>
      </c>
    </row>
    <row r="3" spans="1:14" x14ac:dyDescent="0.25">
      <c r="A3" s="4" t="s">
        <v>88</v>
      </c>
      <c r="B3" s="4" t="s">
        <v>89</v>
      </c>
      <c r="C3" s="4" t="s">
        <v>90</v>
      </c>
      <c r="D3" s="4" t="s">
        <v>91</v>
      </c>
      <c r="E3" s="4" t="s">
        <v>92</v>
      </c>
      <c r="F3" s="4" t="s">
        <v>93</v>
      </c>
      <c r="G3" s="4" t="s">
        <v>94</v>
      </c>
      <c r="H3" s="4" t="s">
        <v>95</v>
      </c>
      <c r="I3" s="4" t="s">
        <v>96</v>
      </c>
      <c r="J3" s="4" t="s">
        <v>97</v>
      </c>
      <c r="K3" s="4" t="s">
        <v>98</v>
      </c>
      <c r="L3" s="4" t="s">
        <v>99</v>
      </c>
      <c r="M3" s="4" t="s">
        <v>100</v>
      </c>
      <c r="N3" s="4" t="s">
        <v>101</v>
      </c>
    </row>
    <row r="4" spans="1:14" x14ac:dyDescent="0.25">
      <c r="A4" s="10">
        <f>'Cohort Counts'!A4</f>
        <v>45658</v>
      </c>
      <c r="B4">
        <f>'Cohort Counts'!B4</f>
        <v>12</v>
      </c>
      <c r="C4" s="11">
        <f>IF('Cohort Counts'!C4="","",'Cohort Counts'!C4/'Cohort Counts'!$B4)</f>
        <v>1</v>
      </c>
      <c r="D4" s="11">
        <f>IF('Cohort Counts'!D4="","",'Cohort Counts'!D4/'Cohort Counts'!$B4)</f>
        <v>0.8333333333333334</v>
      </c>
      <c r="E4" s="11">
        <f>IF('Cohort Counts'!E4="","",'Cohort Counts'!E4/'Cohort Counts'!$B4)</f>
        <v>0.6666666666666666</v>
      </c>
      <c r="F4" s="11">
        <f>IF('Cohort Counts'!F4="","",'Cohort Counts'!F4/'Cohort Counts'!$B4)</f>
        <v>0.5833333333333334</v>
      </c>
      <c r="G4" s="11">
        <f>IF('Cohort Counts'!G4="","",'Cohort Counts'!G4/'Cohort Counts'!$B4)</f>
        <v>0.5</v>
      </c>
      <c r="H4" s="11">
        <f>IF('Cohort Counts'!H4="","",'Cohort Counts'!H4/'Cohort Counts'!$B4)</f>
        <v>0.4166666666666667</v>
      </c>
      <c r="I4" s="11">
        <f>IF('Cohort Counts'!I4="","",'Cohort Counts'!I4/'Cohort Counts'!$B4)</f>
        <v>0.4166666666666667</v>
      </c>
      <c r="J4" s="11">
        <f>IF('Cohort Counts'!J4="","",'Cohort Counts'!J4/'Cohort Counts'!$B4)</f>
        <v>0.3333333333333333</v>
      </c>
      <c r="K4" s="11">
        <f>IF('Cohort Counts'!K4="","",'Cohort Counts'!K4/'Cohort Counts'!$B4)</f>
        <v>0.3333333333333333</v>
      </c>
      <c r="L4" s="11">
        <f>IF('Cohort Counts'!L4="","",'Cohort Counts'!L4/'Cohort Counts'!$B4)</f>
        <v>0.25</v>
      </c>
      <c r="M4" s="11">
        <f>IF('Cohort Counts'!M4="","",'Cohort Counts'!M4/'Cohort Counts'!$B4)</f>
        <v>0.25</v>
      </c>
      <c r="N4" s="11">
        <f>IF('Cohort Counts'!N4="","",'Cohort Counts'!N4/'Cohort Counts'!$B4)</f>
        <v>0.25</v>
      </c>
    </row>
    <row r="5" spans="1:14" x14ac:dyDescent="0.25">
      <c r="A5" s="10">
        <f>'Cohort Counts'!A5</f>
        <v>45689</v>
      </c>
      <c r="B5">
        <f>'Cohort Counts'!B5</f>
        <v>11</v>
      </c>
      <c r="C5" s="11">
        <f>IF('Cohort Counts'!C5="","",'Cohort Counts'!C5/'Cohort Counts'!$B5)</f>
        <v>1</v>
      </c>
      <c r="D5" s="11">
        <f>IF('Cohort Counts'!D5="","",'Cohort Counts'!D5/'Cohort Counts'!$B5)</f>
        <v>0.8181818181818182</v>
      </c>
      <c r="E5" s="11">
        <f>IF('Cohort Counts'!E5="","",'Cohort Counts'!E5/'Cohort Counts'!$B5)</f>
        <v>0.7272727272727273</v>
      </c>
      <c r="F5" s="11">
        <f>IF('Cohort Counts'!F5="","",'Cohort Counts'!F5/'Cohort Counts'!$B5)</f>
        <v>0.6363636363636364</v>
      </c>
      <c r="G5" s="11">
        <f>IF('Cohort Counts'!G5="","",'Cohort Counts'!G5/'Cohort Counts'!$B5)</f>
        <v>0.5454545454545454</v>
      </c>
      <c r="H5" s="11">
        <f>IF('Cohort Counts'!H5="","",'Cohort Counts'!H5/'Cohort Counts'!$B5)</f>
        <v>0.45454545454545453</v>
      </c>
      <c r="I5" s="11">
        <f>IF('Cohort Counts'!I5="","",'Cohort Counts'!I5/'Cohort Counts'!$B5)</f>
        <v>0.45454545454545453</v>
      </c>
      <c r="J5" s="11">
        <f>IF('Cohort Counts'!J5="","",'Cohort Counts'!J5/'Cohort Counts'!$B5)</f>
        <v>0.45454545454545453</v>
      </c>
      <c r="K5" s="11">
        <f>IF('Cohort Counts'!K5="","",'Cohort Counts'!K5/'Cohort Counts'!$B5)</f>
        <v>0.36363636363636365</v>
      </c>
      <c r="L5" s="11">
        <f>IF('Cohort Counts'!L5="","",'Cohort Counts'!L5/'Cohort Counts'!$B5)</f>
        <v>0.36363636363636365</v>
      </c>
      <c r="M5" s="11">
        <f>IF('Cohort Counts'!M5="","",'Cohort Counts'!M5/'Cohort Counts'!$B5)</f>
        <v>0.2727272727272727</v>
      </c>
      <c r="N5" s="11">
        <f>IF('Cohort Counts'!N5="","",'Cohort Counts'!N5/'Cohort Counts'!$B5)</f>
        <v>0.2727272727272727</v>
      </c>
    </row>
    <row r="6" spans="1:14" x14ac:dyDescent="0.25">
      <c r="A6" s="10">
        <f>'Cohort Counts'!A6</f>
        <v>45717</v>
      </c>
      <c r="B6">
        <f>'Cohort Counts'!B6</f>
        <v>10</v>
      </c>
      <c r="C6" s="11">
        <f>IF('Cohort Counts'!C6="","",'Cohort Counts'!C6/'Cohort Counts'!$B6)</f>
        <v>1</v>
      </c>
      <c r="D6" s="11">
        <f>IF('Cohort Counts'!D6="","",'Cohort Counts'!D6/'Cohort Counts'!$B6)</f>
        <v>0.9</v>
      </c>
      <c r="E6" s="11">
        <f>IF('Cohort Counts'!E6="","",'Cohort Counts'!E6/'Cohort Counts'!$B6)</f>
        <v>0.7</v>
      </c>
      <c r="F6" s="11">
        <f>IF('Cohort Counts'!F6="","",'Cohort Counts'!F6/'Cohort Counts'!$B6)</f>
        <v>0.6</v>
      </c>
      <c r="G6" s="11">
        <f>IF('Cohort Counts'!G6="","",'Cohort Counts'!G6/'Cohort Counts'!$B6)</f>
        <v>0.6</v>
      </c>
      <c r="H6" s="11">
        <f>IF('Cohort Counts'!H6="","",'Cohort Counts'!H6/'Cohort Counts'!$B6)</f>
        <v>0.5</v>
      </c>
      <c r="I6" s="11">
        <f>IF('Cohort Counts'!I6="","",'Cohort Counts'!I6/'Cohort Counts'!$B6)</f>
        <v>0.5</v>
      </c>
      <c r="J6" s="11">
        <f>IF('Cohort Counts'!J6="","",'Cohort Counts'!J6/'Cohort Counts'!$B6)</f>
        <v>0.4</v>
      </c>
      <c r="K6" s="11">
        <f>IF('Cohort Counts'!K6="","",'Cohort Counts'!K6/'Cohort Counts'!$B6)</f>
        <v>0.4</v>
      </c>
      <c r="L6" s="11">
        <f>IF('Cohort Counts'!L6="","",'Cohort Counts'!L6/'Cohort Counts'!$B6)</f>
        <v>0.3</v>
      </c>
      <c r="M6" s="11">
        <f>IF('Cohort Counts'!M6="","",'Cohort Counts'!M6/'Cohort Counts'!$B6)</f>
        <v>0.3</v>
      </c>
      <c r="N6" s="11">
        <f>IF('Cohort Counts'!N6="","",'Cohort Counts'!N6/'Cohort Counts'!$B6)</f>
        <v>0.3</v>
      </c>
    </row>
    <row r="7" spans="1:14" x14ac:dyDescent="0.25">
      <c r="A7" s="10">
        <f>'Cohort Counts'!A7</f>
        <v>45748</v>
      </c>
      <c r="B7">
        <f>'Cohort Counts'!B7</f>
        <v>12</v>
      </c>
      <c r="C7" s="11">
        <f>IF('Cohort Counts'!C7="","",'Cohort Counts'!C7/'Cohort Counts'!$B7)</f>
        <v>1</v>
      </c>
      <c r="D7" s="11">
        <f>IF('Cohort Counts'!D7="","",'Cohort Counts'!D7/'Cohort Counts'!$B7)</f>
        <v>0.8333333333333334</v>
      </c>
      <c r="E7" s="11">
        <f>IF('Cohort Counts'!E7="","",'Cohort Counts'!E7/'Cohort Counts'!$B7)</f>
        <v>0.75</v>
      </c>
      <c r="F7" s="11">
        <f>IF('Cohort Counts'!F7="","",'Cohort Counts'!F7/'Cohort Counts'!$B7)</f>
        <v>0.6666666666666666</v>
      </c>
      <c r="G7" s="11">
        <f>IF('Cohort Counts'!G7="","",'Cohort Counts'!G7/'Cohort Counts'!$B7)</f>
        <v>0.5833333333333334</v>
      </c>
      <c r="H7" s="11">
        <f>IF('Cohort Counts'!H7="","",'Cohort Counts'!H7/'Cohort Counts'!$B7)</f>
        <v>0.5833333333333334</v>
      </c>
      <c r="I7" s="11">
        <f>IF('Cohort Counts'!I7="","",'Cohort Counts'!I7/'Cohort Counts'!$B7)</f>
        <v>0.5</v>
      </c>
      <c r="J7" s="11">
        <f>IF('Cohort Counts'!J7="","",'Cohort Counts'!J7/'Cohort Counts'!$B7)</f>
        <v>0.5</v>
      </c>
      <c r="K7" s="11">
        <f>IF('Cohort Counts'!K7="","",'Cohort Counts'!K7/'Cohort Counts'!$B7)</f>
        <v>0.4166666666666667</v>
      </c>
      <c r="L7" s="11">
        <f>IF('Cohort Counts'!L7="","",'Cohort Counts'!L7/'Cohort Counts'!$B7)</f>
        <v>0.4166666666666667</v>
      </c>
      <c r="M7" s="11">
        <f>IF('Cohort Counts'!M7="","",'Cohort Counts'!M7/'Cohort Counts'!$B7)</f>
        <v>0.4166666666666667</v>
      </c>
      <c r="N7" s="11">
        <f>IF('Cohort Counts'!N7="","",'Cohort Counts'!N7/'Cohort Counts'!$B7)</f>
        <v>0.3333333333333333</v>
      </c>
    </row>
    <row r="8" spans="1:14" x14ac:dyDescent="0.25">
      <c r="A8" s="10">
        <f>'Cohort Counts'!A8</f>
        <v>45778</v>
      </c>
      <c r="B8">
        <f>'Cohort Counts'!B8</f>
        <v>9</v>
      </c>
      <c r="C8" s="11">
        <f>IF('Cohort Counts'!C8="","",'Cohort Counts'!C8/'Cohort Counts'!$B8)</f>
        <v>1</v>
      </c>
      <c r="D8" s="11">
        <f>IF('Cohort Counts'!D8="","",'Cohort Counts'!D8/'Cohort Counts'!$B8)</f>
        <v>0.8888888888888888</v>
      </c>
      <c r="E8" s="11">
        <f>IF('Cohort Counts'!E8="","",'Cohort Counts'!E8/'Cohort Counts'!$B8)</f>
        <v>0.7777777777777778</v>
      </c>
      <c r="F8" s="11">
        <f>IF('Cohort Counts'!F8="","",'Cohort Counts'!F8/'Cohort Counts'!$B8)</f>
        <v>0.6666666666666666</v>
      </c>
      <c r="G8" s="11">
        <f>IF('Cohort Counts'!G8="","",'Cohort Counts'!G8/'Cohort Counts'!$B8)</f>
        <v>0.6666666666666666</v>
      </c>
      <c r="H8" s="11">
        <f>IF('Cohort Counts'!H8="","",'Cohort Counts'!H8/'Cohort Counts'!$B8)</f>
        <v>0.5555555555555556</v>
      </c>
      <c r="I8" s="11">
        <f>IF('Cohort Counts'!I8="","",'Cohort Counts'!I8/'Cohort Counts'!$B8)</f>
        <v>0.5555555555555556</v>
      </c>
      <c r="J8" s="11">
        <f>IF('Cohort Counts'!J8="","",'Cohort Counts'!J8/'Cohort Counts'!$B8)</f>
        <v>0.4444444444444444</v>
      </c>
      <c r="K8" s="11">
        <f>IF('Cohort Counts'!K8="","",'Cohort Counts'!K8/'Cohort Counts'!$B8)</f>
        <v>0.4444444444444444</v>
      </c>
      <c r="L8" s="11">
        <f>IF('Cohort Counts'!L8="","",'Cohort Counts'!L8/'Cohort Counts'!$B8)</f>
        <v>0.4444444444444444</v>
      </c>
      <c r="M8" s="11">
        <f>IF('Cohort Counts'!M8="","",'Cohort Counts'!M8/'Cohort Counts'!$B8)</f>
        <v>0.4444444444444444</v>
      </c>
      <c r="N8" s="11">
        <f>IF('Cohort Counts'!N8="","",'Cohort Counts'!N8/'Cohort Counts'!$B8)</f>
        <v>0.4444444444444444</v>
      </c>
    </row>
    <row r="9" spans="1:14" x14ac:dyDescent="0.25">
      <c r="A9" s="10">
        <f>'Cohort Counts'!A9</f>
        <v>45809</v>
      </c>
      <c r="B9">
        <f>'Cohort Counts'!B9</f>
        <v>10</v>
      </c>
      <c r="C9" s="11">
        <f>IF('Cohort Counts'!C9="","",'Cohort Counts'!C9/'Cohort Counts'!$B9)</f>
        <v>1</v>
      </c>
      <c r="D9" s="11">
        <f>IF('Cohort Counts'!D9="","",'Cohort Counts'!D9/'Cohort Counts'!$B9)</f>
        <v>0.9</v>
      </c>
      <c r="E9" s="11">
        <f>IF('Cohort Counts'!E9="","",'Cohort Counts'!E9/'Cohort Counts'!$B9)</f>
        <v>0.8</v>
      </c>
      <c r="F9" s="11">
        <f>IF('Cohort Counts'!F9="","",'Cohort Counts'!F9/'Cohort Counts'!$B9)</f>
        <v>0.7</v>
      </c>
      <c r="G9" s="11">
        <f>IF('Cohort Counts'!G9="","",'Cohort Counts'!G9/'Cohort Counts'!$B9)</f>
        <v>0.6</v>
      </c>
      <c r="H9" s="11">
        <f>IF('Cohort Counts'!H9="","",'Cohort Counts'!H9/'Cohort Counts'!$B9)</f>
        <v>0.6</v>
      </c>
      <c r="I9" s="11">
        <f>IF('Cohort Counts'!I9="","",'Cohort Counts'!I9/'Cohort Counts'!$B9)</f>
        <v>0.5</v>
      </c>
      <c r="J9" s="11">
        <f>IF('Cohort Counts'!J9="","",'Cohort Counts'!J9/'Cohort Counts'!$B9)</f>
        <v>0.5</v>
      </c>
      <c r="K9" s="11">
        <f>IF('Cohort Counts'!K9="","",'Cohort Counts'!K9/'Cohort Counts'!$B9)</f>
        <v>0.5</v>
      </c>
      <c r="L9" s="11">
        <f>IF('Cohort Counts'!L9="","",'Cohort Counts'!L9/'Cohort Counts'!$B9)</f>
        <v>0.5</v>
      </c>
      <c r="M9" s="11">
        <f>IF('Cohort Counts'!M9="","",'Cohort Counts'!M9/'Cohort Counts'!$B9)</f>
        <v>0.5</v>
      </c>
      <c r="N9" s="11">
        <f>IF('Cohort Counts'!N9="","",'Cohort Counts'!N9/'Cohort Counts'!$B9)</f>
        <v>0.5</v>
      </c>
    </row>
  </sheetData>
  <conditionalFormatting sqref="C4:N9">
    <cfRule type="colorScale" priority="1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10" customWidth="1"/>
  </cols>
  <sheetData>
    <row r="1" spans="1:1" x14ac:dyDescent="0.25">
      <c r="A1" s="9" t="s">
        <v>103</v>
      </c>
    </row>
    <row r="3" spans="1:14" x14ac:dyDescent="0.25">
      <c r="A3" s="4" t="s">
        <v>88</v>
      </c>
      <c r="B3" s="4" t="s">
        <v>104</v>
      </c>
      <c r="C3" s="4" t="s">
        <v>90</v>
      </c>
      <c r="D3" s="4" t="s">
        <v>91</v>
      </c>
      <c r="E3" s="4" t="s">
        <v>92</v>
      </c>
      <c r="F3" s="4" t="s">
        <v>93</v>
      </c>
      <c r="G3" s="4" t="s">
        <v>94</v>
      </c>
      <c r="H3" s="4" t="s">
        <v>95</v>
      </c>
      <c r="I3" s="4" t="s">
        <v>96</v>
      </c>
      <c r="J3" s="4" t="s">
        <v>97</v>
      </c>
      <c r="K3" s="4" t="s">
        <v>98</v>
      </c>
      <c r="L3" s="4" t="s">
        <v>99</v>
      </c>
      <c r="M3" s="4" t="s">
        <v>100</v>
      </c>
      <c r="N3" s="4" t="s">
        <v>101</v>
      </c>
    </row>
    <row r="4" spans="1:14" x14ac:dyDescent="0.25">
      <c r="A4" s="10">
        <v>45658</v>
      </c>
      <c r="B4">
        <f>SUMIFS('Customer Data'!$D:$D,'Customer Data'!$B:$B,"&gt;="&amp;$A4,'Customer Data'!$B:$B,"&lt;"&amp;EDATE($A4,1))</f>
        <v>708</v>
      </c>
      <c r="C4" s="3">
        <f>IF(EOMONTH(EDATE($A4,VALUE(SUBSTITUTE(C$3,"M",""))),0)&gt;'Cohort Counts'!$B$1,"",SUMIFS('Customer Data'!$D:$D,'Customer Data'!$B:$B,"&gt;="&amp;$A4,'Customer Data'!$B:$B,"&lt;"&amp;EDATE($A4,1),'Customer Data'!$C:$C,"&gt;"&amp;EOMONTH(EDATE($A4,VALUE(SUBSTITUTE(C$3,"M",""))),0))+SUMIFS('Customer Data'!$D:$D,'Customer Data'!$B:$B,"&gt;="&amp;$A4,'Customer Data'!$B:$B,"&lt;"&amp;EDATE($A4,1),'Customer Data'!$C:$C,""))</f>
        <v>708</v>
      </c>
      <c r="D4" s="3">
        <f>IF(EOMONTH(EDATE($A4,VALUE(SUBSTITUTE(D$3,"M",""))),0)&gt;'Cohort Counts'!$B$1,"",SUMIFS('Customer Data'!$D:$D,'Customer Data'!$B:$B,"&gt;="&amp;$A4,'Customer Data'!$B:$B,"&lt;"&amp;EDATE($A4,1),'Customer Data'!$C:$C,"&gt;"&amp;EOMONTH(EDATE($A4,VALUE(SUBSTITUTE(D$3,"M",""))),0))+SUMIFS('Customer Data'!$D:$D,'Customer Data'!$B:$B,"&gt;="&amp;$A4,'Customer Data'!$B:$B,"&lt;"&amp;EDATE($A4,1),'Customer Data'!$C:$C,""))</f>
        <v>630</v>
      </c>
      <c r="E4" s="3">
        <f>IF(EOMONTH(EDATE($A4,VALUE(SUBSTITUTE(E$3,"M",""))),0)&gt;'Cohort Counts'!$B$1,"",SUMIFS('Customer Data'!$D:$D,'Customer Data'!$B:$B,"&gt;="&amp;$A4,'Customer Data'!$B:$B,"&lt;"&amp;EDATE($A4,1),'Customer Data'!$C:$C,"&gt;"&amp;EOMONTH(EDATE($A4,VALUE(SUBSTITUTE(E$3,"M",""))),0))+SUMIFS('Customer Data'!$D:$D,'Customer Data'!$B:$B,"&gt;="&amp;$A4,'Customer Data'!$B:$B,"&lt;"&amp;EDATE($A4,1),'Customer Data'!$C:$C,""))</f>
        <v>502</v>
      </c>
      <c r="F4" s="3">
        <f>IF(EOMONTH(EDATE($A4,VALUE(SUBSTITUTE(F$3,"M",""))),0)&gt;'Cohort Counts'!$B$1,"",SUMIFS('Customer Data'!$D:$D,'Customer Data'!$B:$B,"&gt;="&amp;$A4,'Customer Data'!$B:$B,"&lt;"&amp;EDATE($A4,1),'Customer Data'!$C:$C,"&gt;"&amp;EOMONTH(EDATE($A4,VALUE(SUBSTITUTE(F$3,"M",""))),0))+SUMIFS('Customer Data'!$D:$D,'Customer Data'!$B:$B,"&gt;="&amp;$A4,'Customer Data'!$B:$B,"&lt;"&amp;EDATE($A4,1),'Customer Data'!$C:$C,""))</f>
        <v>453</v>
      </c>
      <c r="G4" s="3">
        <f>IF(EOMONTH(EDATE($A4,VALUE(SUBSTITUTE(G$3,"M",""))),0)&gt;'Cohort Counts'!$B$1,"",SUMIFS('Customer Data'!$D:$D,'Customer Data'!$B:$B,"&gt;="&amp;$A4,'Customer Data'!$B:$B,"&lt;"&amp;EDATE($A4,1),'Customer Data'!$C:$C,"&gt;"&amp;EOMONTH(EDATE($A4,VALUE(SUBSTITUTE(G$3,"M",""))),0))+SUMIFS('Customer Data'!$D:$D,'Customer Data'!$B:$B,"&gt;="&amp;$A4,'Customer Data'!$B:$B,"&lt;"&amp;EDATE($A4,1),'Customer Data'!$C:$C,""))</f>
        <v>354</v>
      </c>
      <c r="H4" s="3">
        <f>IF(EOMONTH(EDATE($A4,VALUE(SUBSTITUTE(H$3,"M",""))),0)&gt;'Cohort Counts'!$B$1,"",SUMIFS('Customer Data'!$D:$D,'Customer Data'!$B:$B,"&gt;="&amp;$A4,'Customer Data'!$B:$B,"&lt;"&amp;EDATE($A4,1),'Customer Data'!$C:$C,"&gt;"&amp;EOMONTH(EDATE($A4,VALUE(SUBSTITUTE(H$3,"M",""))),0))+SUMIFS('Customer Data'!$D:$D,'Customer Data'!$B:$B,"&gt;="&amp;$A4,'Customer Data'!$B:$B,"&lt;"&amp;EDATE($A4,1),'Customer Data'!$C:$C,""))</f>
        <v>325</v>
      </c>
      <c r="I4" s="3">
        <f>IF(EOMONTH(EDATE($A4,VALUE(SUBSTITUTE(I$3,"M",""))),0)&gt;'Cohort Counts'!$B$1,"",SUMIFS('Customer Data'!$D:$D,'Customer Data'!$B:$B,"&gt;="&amp;$A4,'Customer Data'!$B:$B,"&lt;"&amp;EDATE($A4,1),'Customer Data'!$C:$C,"&gt;"&amp;EOMONTH(EDATE($A4,VALUE(SUBSTITUTE(I$3,"M",""))),0))+SUMIFS('Customer Data'!$D:$D,'Customer Data'!$B:$B,"&gt;="&amp;$A4,'Customer Data'!$B:$B,"&lt;"&amp;EDATE($A4,1),'Customer Data'!$C:$C,""))</f>
        <v>325</v>
      </c>
      <c r="J4" s="3">
        <f>IF(EOMONTH(EDATE($A4,VALUE(SUBSTITUTE(J$3,"M",""))),0)&gt;'Cohort Counts'!$B$1,"",SUMIFS('Customer Data'!$D:$D,'Customer Data'!$B:$B,"&gt;="&amp;$A4,'Customer Data'!$B:$B,"&lt;"&amp;EDATE($A4,1),'Customer Data'!$C:$C,"&gt;"&amp;EOMONTH(EDATE($A4,VALUE(SUBSTITUTE(J$3,"M",""))),0))+SUMIFS('Customer Data'!$D:$D,'Customer Data'!$B:$B,"&gt;="&amp;$A4,'Customer Data'!$B:$B,"&lt;"&amp;EDATE($A4,1),'Customer Data'!$C:$C,""))</f>
        <v>276</v>
      </c>
      <c r="K4" s="3">
        <f>IF(EOMONTH(EDATE($A4,VALUE(SUBSTITUTE(K$3,"M",""))),0)&gt;'Cohort Counts'!$B$1,"",SUMIFS('Customer Data'!$D:$D,'Customer Data'!$B:$B,"&gt;="&amp;$A4,'Customer Data'!$B:$B,"&lt;"&amp;EDATE($A4,1),'Customer Data'!$C:$C,"&gt;"&amp;EOMONTH(EDATE($A4,VALUE(SUBSTITUTE(K$3,"M",""))),0))+SUMIFS('Customer Data'!$D:$D,'Customer Data'!$B:$B,"&gt;="&amp;$A4,'Customer Data'!$B:$B,"&lt;"&amp;EDATE($A4,1),'Customer Data'!$C:$C,""))</f>
        <v>276</v>
      </c>
      <c r="L4" s="3">
        <f>IF(EOMONTH(EDATE($A4,VALUE(SUBSTITUTE(L$3,"M",""))),0)&gt;'Cohort Counts'!$B$1,"",SUMIFS('Customer Data'!$D:$D,'Customer Data'!$B:$B,"&gt;="&amp;$A4,'Customer Data'!$B:$B,"&lt;"&amp;EDATE($A4,1),'Customer Data'!$C:$C,"&gt;"&amp;EOMONTH(EDATE($A4,VALUE(SUBSTITUTE(L$3,"M",""))),0))+SUMIFS('Customer Data'!$D:$D,'Customer Data'!$B:$B,"&gt;="&amp;$A4,'Customer Data'!$B:$B,"&lt;"&amp;EDATE($A4,1),'Customer Data'!$C:$C,""))</f>
        <v>177</v>
      </c>
      <c r="M4" s="3">
        <f>IF(EOMONTH(EDATE($A4,VALUE(SUBSTITUTE(M$3,"M",""))),0)&gt;'Cohort Counts'!$B$1,"",SUMIFS('Customer Data'!$D:$D,'Customer Data'!$B:$B,"&gt;="&amp;$A4,'Customer Data'!$B:$B,"&lt;"&amp;EDATE($A4,1),'Customer Data'!$C:$C,"&gt;"&amp;EOMONTH(EDATE($A4,VALUE(SUBSTITUTE(M$3,"M",""))),0))+SUMIFS('Customer Data'!$D:$D,'Customer Data'!$B:$B,"&gt;="&amp;$A4,'Customer Data'!$B:$B,"&lt;"&amp;EDATE($A4,1),'Customer Data'!$C:$C,""))</f>
        <v>177</v>
      </c>
      <c r="N4" s="3">
        <f>IF(EOMONTH(EDATE($A4,VALUE(SUBSTITUTE(N$3,"M",""))),0)&gt;'Cohort Counts'!$B$1,"",SUMIFS('Customer Data'!$D:$D,'Customer Data'!$B:$B,"&gt;="&amp;$A4,'Customer Data'!$B:$B,"&lt;"&amp;EDATE($A4,1),'Customer Data'!$C:$C,"&gt;"&amp;EOMONTH(EDATE($A4,VALUE(SUBSTITUTE(N$3,"M",""))),0))+SUMIFS('Customer Data'!$D:$D,'Customer Data'!$B:$B,"&gt;="&amp;$A4,'Customer Data'!$B:$B,"&lt;"&amp;EDATE($A4,1),'Customer Data'!$C:$C,""))</f>
        <v>177</v>
      </c>
    </row>
    <row r="5" spans="1:14" x14ac:dyDescent="0.25">
      <c r="A5" s="10">
        <v>45689</v>
      </c>
      <c r="B5">
        <f>SUMIFS('Customer Data'!$D:$D,'Customer Data'!$B:$B,"&gt;="&amp;$A5,'Customer Data'!$B:$B,"&lt;"&amp;EDATE($A5,1))</f>
        <v>609</v>
      </c>
      <c r="C5" s="3">
        <f>IF(EOMONTH(EDATE($A5,VALUE(SUBSTITUTE(C$3,"M",""))),0)&gt;'Cohort Counts'!$B$1,"",SUMIFS('Customer Data'!$D:$D,'Customer Data'!$B:$B,"&gt;="&amp;$A5,'Customer Data'!$B:$B,"&lt;"&amp;EDATE($A5,1),'Customer Data'!$C:$C,"&gt;"&amp;EOMONTH(EDATE($A5,VALUE(SUBSTITUTE(C$3,"M",""))),0))+SUMIFS('Customer Data'!$D:$D,'Customer Data'!$B:$B,"&gt;="&amp;$A5,'Customer Data'!$B:$B,"&lt;"&amp;EDATE($A5,1),'Customer Data'!$C:$C,""))</f>
        <v>609</v>
      </c>
      <c r="D5" s="3">
        <f>IF(EOMONTH(EDATE($A5,VALUE(SUBSTITUTE(D$3,"M",""))),0)&gt;'Cohort Counts'!$B$1,"",SUMIFS('Customer Data'!$D:$D,'Customer Data'!$B:$B,"&gt;="&amp;$A5,'Customer Data'!$B:$B,"&lt;"&amp;EDATE($A5,1),'Customer Data'!$C:$C,"&gt;"&amp;EOMONTH(EDATE($A5,VALUE(SUBSTITUTE(D$3,"M",""))),0))+SUMIFS('Customer Data'!$D:$D,'Customer Data'!$B:$B,"&gt;="&amp;$A5,'Customer Data'!$B:$B,"&lt;"&amp;EDATE($A5,1),'Customer Data'!$C:$C,""))</f>
        <v>531</v>
      </c>
      <c r="E5" s="3">
        <f>IF(EOMONTH(EDATE($A5,VALUE(SUBSTITUTE(E$3,"M",""))),0)&gt;'Cohort Counts'!$B$1,"",SUMIFS('Customer Data'!$D:$D,'Customer Data'!$B:$B,"&gt;="&amp;$A5,'Customer Data'!$B:$B,"&lt;"&amp;EDATE($A5,1),'Customer Data'!$C:$C,"&gt;"&amp;EOMONTH(EDATE($A5,VALUE(SUBSTITUTE(E$3,"M",""))),0))+SUMIFS('Customer Data'!$D:$D,'Customer Data'!$B:$B,"&gt;="&amp;$A5,'Customer Data'!$B:$B,"&lt;"&amp;EDATE($A5,1),'Customer Data'!$C:$C,""))</f>
        <v>432</v>
      </c>
      <c r="F5" s="3">
        <f>IF(EOMONTH(EDATE($A5,VALUE(SUBSTITUTE(F$3,"M",""))),0)&gt;'Cohort Counts'!$B$1,"",SUMIFS('Customer Data'!$D:$D,'Customer Data'!$B:$B,"&gt;="&amp;$A5,'Customer Data'!$B:$B,"&lt;"&amp;EDATE($A5,1),'Customer Data'!$C:$C,"&gt;"&amp;EOMONTH(EDATE($A5,VALUE(SUBSTITUTE(F$3,"M",""))),0))+SUMIFS('Customer Data'!$D:$D,'Customer Data'!$B:$B,"&gt;="&amp;$A5,'Customer Data'!$B:$B,"&lt;"&amp;EDATE($A5,1),'Customer Data'!$C:$C,""))</f>
        <v>403</v>
      </c>
      <c r="G5" s="3">
        <f>IF(EOMONTH(EDATE($A5,VALUE(SUBSTITUTE(G$3,"M",""))),0)&gt;'Cohort Counts'!$B$1,"",SUMIFS('Customer Data'!$D:$D,'Customer Data'!$B:$B,"&gt;="&amp;$A5,'Customer Data'!$B:$B,"&lt;"&amp;EDATE($A5,1),'Customer Data'!$C:$C,"&gt;"&amp;EOMONTH(EDATE($A5,VALUE(SUBSTITUTE(G$3,"M",""))),0))+SUMIFS('Customer Data'!$D:$D,'Customer Data'!$B:$B,"&gt;="&amp;$A5,'Customer Data'!$B:$B,"&lt;"&amp;EDATE($A5,1),'Customer Data'!$C:$C,""))</f>
        <v>354</v>
      </c>
      <c r="H5" s="3">
        <f>IF(EOMONTH(EDATE($A5,VALUE(SUBSTITUTE(H$3,"M",""))),0)&gt;'Cohort Counts'!$B$1,"",SUMIFS('Customer Data'!$D:$D,'Customer Data'!$B:$B,"&gt;="&amp;$A5,'Customer Data'!$B:$B,"&lt;"&amp;EDATE($A5,1),'Customer Data'!$C:$C,"&gt;"&amp;EOMONTH(EDATE($A5,VALUE(SUBSTITUTE(H$3,"M",""))),0))+SUMIFS('Customer Data'!$D:$D,'Customer Data'!$B:$B,"&gt;="&amp;$A5,'Customer Data'!$B:$B,"&lt;"&amp;EDATE($A5,1),'Customer Data'!$C:$C,""))</f>
        <v>255</v>
      </c>
      <c r="I5" s="3">
        <f>IF(EOMONTH(EDATE($A5,VALUE(SUBSTITUTE(I$3,"M",""))),0)&gt;'Cohort Counts'!$B$1,"",SUMIFS('Customer Data'!$D:$D,'Customer Data'!$B:$B,"&gt;="&amp;$A5,'Customer Data'!$B:$B,"&lt;"&amp;EDATE($A5,1),'Customer Data'!$C:$C,"&gt;"&amp;EOMONTH(EDATE($A5,VALUE(SUBSTITUTE(I$3,"M",""))),0))+SUMIFS('Customer Data'!$D:$D,'Customer Data'!$B:$B,"&gt;="&amp;$A5,'Customer Data'!$B:$B,"&lt;"&amp;EDATE($A5,1),'Customer Data'!$C:$C,""))</f>
        <v>255</v>
      </c>
      <c r="J5" s="3">
        <f>IF(EOMONTH(EDATE($A5,VALUE(SUBSTITUTE(J$3,"M",""))),0)&gt;'Cohort Counts'!$B$1,"",SUMIFS('Customer Data'!$D:$D,'Customer Data'!$B:$B,"&gt;="&amp;$A5,'Customer Data'!$B:$B,"&lt;"&amp;EDATE($A5,1),'Customer Data'!$C:$C,"&gt;"&amp;EOMONTH(EDATE($A5,VALUE(SUBSTITUTE(J$3,"M",""))),0))+SUMIFS('Customer Data'!$D:$D,'Customer Data'!$B:$B,"&gt;="&amp;$A5,'Customer Data'!$B:$B,"&lt;"&amp;EDATE($A5,1),'Customer Data'!$C:$C,""))</f>
        <v>255</v>
      </c>
      <c r="K5" s="3">
        <f>IF(EOMONTH(EDATE($A5,VALUE(SUBSTITUTE(K$3,"M",""))),0)&gt;'Cohort Counts'!$B$1,"",SUMIFS('Customer Data'!$D:$D,'Customer Data'!$B:$B,"&gt;="&amp;$A5,'Customer Data'!$B:$B,"&lt;"&amp;EDATE($A5,1),'Customer Data'!$C:$C,"&gt;"&amp;EOMONTH(EDATE($A5,VALUE(SUBSTITUTE(K$3,"M",""))),0))+SUMIFS('Customer Data'!$D:$D,'Customer Data'!$B:$B,"&gt;="&amp;$A5,'Customer Data'!$B:$B,"&lt;"&amp;EDATE($A5,1),'Customer Data'!$C:$C,""))</f>
        <v>226</v>
      </c>
      <c r="L5" s="3">
        <f>IF(EOMONTH(EDATE($A5,VALUE(SUBSTITUTE(L$3,"M",""))),0)&gt;'Cohort Counts'!$B$1,"",SUMIFS('Customer Data'!$D:$D,'Customer Data'!$B:$B,"&gt;="&amp;$A5,'Customer Data'!$B:$B,"&lt;"&amp;EDATE($A5,1),'Customer Data'!$C:$C,"&gt;"&amp;EOMONTH(EDATE($A5,VALUE(SUBSTITUTE(L$3,"M",""))),0))+SUMIFS('Customer Data'!$D:$D,'Customer Data'!$B:$B,"&gt;="&amp;$A5,'Customer Data'!$B:$B,"&lt;"&amp;EDATE($A5,1),'Customer Data'!$C:$C,""))</f>
        <v>226</v>
      </c>
      <c r="M5" s="3">
        <f>IF(EOMONTH(EDATE($A5,VALUE(SUBSTITUTE(M$3,"M",""))),0)&gt;'Cohort Counts'!$B$1,"",SUMIFS('Customer Data'!$D:$D,'Customer Data'!$B:$B,"&gt;="&amp;$A5,'Customer Data'!$B:$B,"&lt;"&amp;EDATE($A5,1),'Customer Data'!$C:$C,"&gt;"&amp;EOMONTH(EDATE($A5,VALUE(SUBSTITUTE(M$3,"M",""))),0))+SUMIFS('Customer Data'!$D:$D,'Customer Data'!$B:$B,"&gt;="&amp;$A5,'Customer Data'!$B:$B,"&lt;"&amp;EDATE($A5,1),'Customer Data'!$C:$C,""))</f>
        <v>177</v>
      </c>
      <c r="N5" s="3">
        <f>IF(EOMONTH(EDATE($A5,VALUE(SUBSTITUTE(N$3,"M",""))),0)&gt;'Cohort Counts'!$B$1,"",SUMIFS('Customer Data'!$D:$D,'Customer Data'!$B:$B,"&gt;="&amp;$A5,'Customer Data'!$B:$B,"&lt;"&amp;EDATE($A5,1),'Customer Data'!$C:$C,"&gt;"&amp;EOMONTH(EDATE($A5,VALUE(SUBSTITUTE(N$3,"M",""))),0))+SUMIFS('Customer Data'!$D:$D,'Customer Data'!$B:$B,"&gt;="&amp;$A5,'Customer Data'!$B:$B,"&lt;"&amp;EDATE($A5,1),'Customer Data'!$C:$C,""))</f>
        <v>177</v>
      </c>
    </row>
    <row r="6" spans="1:14" x14ac:dyDescent="0.25">
      <c r="A6" s="10">
        <v>45717</v>
      </c>
      <c r="B6">
        <f>SUMIFS('Customer Data'!$D:$D,'Customer Data'!$B:$B,"&gt;="&amp;$A6,'Customer Data'!$B:$B,"&lt;"&amp;EDATE($A6,1))</f>
        <v>560</v>
      </c>
      <c r="C6" s="3">
        <f>IF(EOMONTH(EDATE($A6,VALUE(SUBSTITUTE(C$3,"M",""))),0)&gt;'Cohort Counts'!$B$1,"",SUMIFS('Customer Data'!$D:$D,'Customer Data'!$B:$B,"&gt;="&amp;$A6,'Customer Data'!$B:$B,"&lt;"&amp;EDATE($A6,1),'Customer Data'!$C:$C,"&gt;"&amp;EOMONTH(EDATE($A6,VALUE(SUBSTITUTE(C$3,"M",""))),0))+SUMIFS('Customer Data'!$D:$D,'Customer Data'!$B:$B,"&gt;="&amp;$A6,'Customer Data'!$B:$B,"&lt;"&amp;EDATE($A6,1),'Customer Data'!$C:$C,""))</f>
        <v>560</v>
      </c>
      <c r="D6" s="3">
        <f>IF(EOMONTH(EDATE($A6,VALUE(SUBSTITUTE(D$3,"M",""))),0)&gt;'Cohort Counts'!$B$1,"",SUMIFS('Customer Data'!$D:$D,'Customer Data'!$B:$B,"&gt;="&amp;$A6,'Customer Data'!$B:$B,"&lt;"&amp;EDATE($A6,1),'Customer Data'!$C:$C,"&gt;"&amp;EOMONTH(EDATE($A6,VALUE(SUBSTITUTE(D$3,"M",""))),0))+SUMIFS('Customer Data'!$D:$D,'Customer Data'!$B:$B,"&gt;="&amp;$A6,'Customer Data'!$B:$B,"&lt;"&amp;EDATE($A6,1),'Customer Data'!$C:$C,""))</f>
        <v>531</v>
      </c>
      <c r="E6" s="3">
        <f>IF(EOMONTH(EDATE($A6,VALUE(SUBSTITUTE(E$3,"M",""))),0)&gt;'Cohort Counts'!$B$1,"",SUMIFS('Customer Data'!$D:$D,'Customer Data'!$B:$B,"&gt;="&amp;$A6,'Customer Data'!$B:$B,"&lt;"&amp;EDATE($A6,1),'Customer Data'!$C:$C,"&gt;"&amp;EOMONTH(EDATE($A6,VALUE(SUBSTITUTE(E$3,"M",""))),0))+SUMIFS('Customer Data'!$D:$D,'Customer Data'!$B:$B,"&gt;="&amp;$A6,'Customer Data'!$B:$B,"&lt;"&amp;EDATE($A6,1),'Customer Data'!$C:$C,""))</f>
        <v>383</v>
      </c>
      <c r="F6" s="3">
        <f>IF(EOMONTH(EDATE($A6,VALUE(SUBSTITUTE(F$3,"M",""))),0)&gt;'Cohort Counts'!$B$1,"",SUMIFS('Customer Data'!$D:$D,'Customer Data'!$B:$B,"&gt;="&amp;$A6,'Customer Data'!$B:$B,"&lt;"&amp;EDATE($A6,1),'Customer Data'!$C:$C,"&gt;"&amp;EOMONTH(EDATE($A6,VALUE(SUBSTITUTE(F$3,"M",""))),0))+SUMIFS('Customer Data'!$D:$D,'Customer Data'!$B:$B,"&gt;="&amp;$A6,'Customer Data'!$B:$B,"&lt;"&amp;EDATE($A6,1),'Customer Data'!$C:$C,""))</f>
        <v>354</v>
      </c>
      <c r="G6" s="3">
        <f>IF(EOMONTH(EDATE($A6,VALUE(SUBSTITUTE(G$3,"M",""))),0)&gt;'Cohort Counts'!$B$1,"",SUMIFS('Customer Data'!$D:$D,'Customer Data'!$B:$B,"&gt;="&amp;$A6,'Customer Data'!$B:$B,"&lt;"&amp;EDATE($A6,1),'Customer Data'!$C:$C,"&gt;"&amp;EOMONTH(EDATE($A6,VALUE(SUBSTITUTE(G$3,"M",""))),0))+SUMIFS('Customer Data'!$D:$D,'Customer Data'!$B:$B,"&gt;="&amp;$A6,'Customer Data'!$B:$B,"&lt;"&amp;EDATE($A6,1),'Customer Data'!$C:$C,""))</f>
        <v>354</v>
      </c>
      <c r="H6" s="3">
        <f>IF(EOMONTH(EDATE($A6,VALUE(SUBSTITUTE(H$3,"M",""))),0)&gt;'Cohort Counts'!$B$1,"",SUMIFS('Customer Data'!$D:$D,'Customer Data'!$B:$B,"&gt;="&amp;$A6,'Customer Data'!$B:$B,"&lt;"&amp;EDATE($A6,1),'Customer Data'!$C:$C,"&gt;"&amp;EOMONTH(EDATE($A6,VALUE(SUBSTITUTE(H$3,"M",""))),0))+SUMIFS('Customer Data'!$D:$D,'Customer Data'!$B:$B,"&gt;="&amp;$A6,'Customer Data'!$B:$B,"&lt;"&amp;EDATE($A6,1),'Customer Data'!$C:$C,""))</f>
        <v>305</v>
      </c>
      <c r="I6" s="3">
        <f>IF(EOMONTH(EDATE($A6,VALUE(SUBSTITUTE(I$3,"M",""))),0)&gt;'Cohort Counts'!$B$1,"",SUMIFS('Customer Data'!$D:$D,'Customer Data'!$B:$B,"&gt;="&amp;$A6,'Customer Data'!$B:$B,"&lt;"&amp;EDATE($A6,1),'Customer Data'!$C:$C,"&gt;"&amp;EOMONTH(EDATE($A6,VALUE(SUBSTITUTE(I$3,"M",""))),0))+SUMIFS('Customer Data'!$D:$D,'Customer Data'!$B:$B,"&gt;="&amp;$A6,'Customer Data'!$B:$B,"&lt;"&amp;EDATE($A6,1),'Customer Data'!$C:$C,""))</f>
        <v>305</v>
      </c>
      <c r="J6" s="3">
        <f>IF(EOMONTH(EDATE($A6,VALUE(SUBSTITUTE(J$3,"M",""))),0)&gt;'Cohort Counts'!$B$1,"",SUMIFS('Customer Data'!$D:$D,'Customer Data'!$B:$B,"&gt;="&amp;$A6,'Customer Data'!$B:$B,"&lt;"&amp;EDATE($A6,1),'Customer Data'!$C:$C,"&gt;"&amp;EOMONTH(EDATE($A6,VALUE(SUBSTITUTE(J$3,"M",""))),0))+SUMIFS('Customer Data'!$D:$D,'Customer Data'!$B:$B,"&gt;="&amp;$A6,'Customer Data'!$B:$B,"&lt;"&amp;EDATE($A6,1),'Customer Data'!$C:$C,""))</f>
        <v>206</v>
      </c>
      <c r="K6" s="3">
        <f>IF(EOMONTH(EDATE($A6,VALUE(SUBSTITUTE(K$3,"M",""))),0)&gt;'Cohort Counts'!$B$1,"",SUMIFS('Customer Data'!$D:$D,'Customer Data'!$B:$B,"&gt;="&amp;$A6,'Customer Data'!$B:$B,"&lt;"&amp;EDATE($A6,1),'Customer Data'!$C:$C,"&gt;"&amp;EOMONTH(EDATE($A6,VALUE(SUBSTITUTE(K$3,"M",""))),0))+SUMIFS('Customer Data'!$D:$D,'Customer Data'!$B:$B,"&gt;="&amp;$A6,'Customer Data'!$B:$B,"&lt;"&amp;EDATE($A6,1),'Customer Data'!$C:$C,""))</f>
        <v>206</v>
      </c>
      <c r="L6" s="3">
        <f>IF(EOMONTH(EDATE($A6,VALUE(SUBSTITUTE(L$3,"M",""))),0)&gt;'Cohort Counts'!$B$1,"",SUMIFS('Customer Data'!$D:$D,'Customer Data'!$B:$B,"&gt;="&amp;$A6,'Customer Data'!$B:$B,"&lt;"&amp;EDATE($A6,1),'Customer Data'!$C:$C,"&gt;"&amp;EOMONTH(EDATE($A6,VALUE(SUBSTITUTE(L$3,"M",""))),0))+SUMIFS('Customer Data'!$D:$D,'Customer Data'!$B:$B,"&gt;="&amp;$A6,'Customer Data'!$B:$B,"&lt;"&amp;EDATE($A6,1),'Customer Data'!$C:$C,""))</f>
        <v>177</v>
      </c>
      <c r="M6" s="3">
        <f>IF(EOMONTH(EDATE($A6,VALUE(SUBSTITUTE(M$3,"M",""))),0)&gt;'Cohort Counts'!$B$1,"",SUMIFS('Customer Data'!$D:$D,'Customer Data'!$B:$B,"&gt;="&amp;$A6,'Customer Data'!$B:$B,"&lt;"&amp;EDATE($A6,1),'Customer Data'!$C:$C,"&gt;"&amp;EOMONTH(EDATE($A6,VALUE(SUBSTITUTE(M$3,"M",""))),0))+SUMIFS('Customer Data'!$D:$D,'Customer Data'!$B:$B,"&gt;="&amp;$A6,'Customer Data'!$B:$B,"&lt;"&amp;EDATE($A6,1),'Customer Data'!$C:$C,""))</f>
        <v>177</v>
      </c>
      <c r="N6" s="3">
        <f>IF(EOMONTH(EDATE($A6,VALUE(SUBSTITUTE(N$3,"M",""))),0)&gt;'Cohort Counts'!$B$1,"",SUMIFS('Customer Data'!$D:$D,'Customer Data'!$B:$B,"&gt;="&amp;$A6,'Customer Data'!$B:$B,"&lt;"&amp;EDATE($A6,1),'Customer Data'!$C:$C,"&gt;"&amp;EOMONTH(EDATE($A6,VALUE(SUBSTITUTE(N$3,"M",""))),0))+SUMIFS('Customer Data'!$D:$D,'Customer Data'!$B:$B,"&gt;="&amp;$A6,'Customer Data'!$B:$B,"&lt;"&amp;EDATE($A6,1),'Customer Data'!$C:$C,""))</f>
        <v>177</v>
      </c>
    </row>
    <row r="7" spans="1:14" x14ac:dyDescent="0.25">
      <c r="A7" s="10">
        <v>45748</v>
      </c>
      <c r="B7">
        <f>SUMIFS('Customer Data'!$D:$D,'Customer Data'!$B:$B,"&gt;="&amp;$A7,'Customer Data'!$B:$B,"&lt;"&amp;EDATE($A7,1))</f>
        <v>708</v>
      </c>
      <c r="C7" s="3">
        <f>IF(EOMONTH(EDATE($A7,VALUE(SUBSTITUTE(C$3,"M",""))),0)&gt;'Cohort Counts'!$B$1,"",SUMIFS('Customer Data'!$D:$D,'Customer Data'!$B:$B,"&gt;="&amp;$A7,'Customer Data'!$B:$B,"&lt;"&amp;EDATE($A7,1),'Customer Data'!$C:$C,"&gt;"&amp;EOMONTH(EDATE($A7,VALUE(SUBSTITUTE(C$3,"M",""))),0))+SUMIFS('Customer Data'!$D:$D,'Customer Data'!$B:$B,"&gt;="&amp;$A7,'Customer Data'!$B:$B,"&lt;"&amp;EDATE($A7,1),'Customer Data'!$C:$C,""))</f>
        <v>708</v>
      </c>
      <c r="D7" s="3">
        <f>IF(EOMONTH(EDATE($A7,VALUE(SUBSTITUTE(D$3,"M",""))),0)&gt;'Cohort Counts'!$B$1,"",SUMIFS('Customer Data'!$D:$D,'Customer Data'!$B:$B,"&gt;="&amp;$A7,'Customer Data'!$B:$B,"&lt;"&amp;EDATE($A7,1),'Customer Data'!$C:$C,"&gt;"&amp;EOMONTH(EDATE($A7,VALUE(SUBSTITUTE(D$3,"M",""))),0))+SUMIFS('Customer Data'!$D:$D,'Customer Data'!$B:$B,"&gt;="&amp;$A7,'Customer Data'!$B:$B,"&lt;"&amp;EDATE($A7,1),'Customer Data'!$C:$C,""))</f>
        <v>630</v>
      </c>
      <c r="E7" s="3">
        <f>IF(EOMONTH(EDATE($A7,VALUE(SUBSTITUTE(E$3,"M",""))),0)&gt;'Cohort Counts'!$B$1,"",SUMIFS('Customer Data'!$D:$D,'Customer Data'!$B:$B,"&gt;="&amp;$A7,'Customer Data'!$B:$B,"&lt;"&amp;EDATE($A7,1),'Customer Data'!$C:$C,"&gt;"&amp;EOMONTH(EDATE($A7,VALUE(SUBSTITUTE(E$3,"M",""))),0))+SUMIFS('Customer Data'!$D:$D,'Customer Data'!$B:$B,"&gt;="&amp;$A7,'Customer Data'!$B:$B,"&lt;"&amp;EDATE($A7,1),'Customer Data'!$C:$C,""))</f>
        <v>531</v>
      </c>
      <c r="F7" s="3">
        <f>IF(EOMONTH(EDATE($A7,VALUE(SUBSTITUTE(F$3,"M",""))),0)&gt;'Cohort Counts'!$B$1,"",SUMIFS('Customer Data'!$D:$D,'Customer Data'!$B:$B,"&gt;="&amp;$A7,'Customer Data'!$B:$B,"&lt;"&amp;EDATE($A7,1),'Customer Data'!$C:$C,"&gt;"&amp;EOMONTH(EDATE($A7,VALUE(SUBSTITUTE(F$3,"M",""))),0))+SUMIFS('Customer Data'!$D:$D,'Customer Data'!$B:$B,"&gt;="&amp;$A7,'Customer Data'!$B:$B,"&lt;"&amp;EDATE($A7,1),'Customer Data'!$C:$C,""))</f>
        <v>502</v>
      </c>
      <c r="G7" s="3">
        <f>IF(EOMONTH(EDATE($A7,VALUE(SUBSTITUTE(G$3,"M",""))),0)&gt;'Cohort Counts'!$B$1,"",SUMIFS('Customer Data'!$D:$D,'Customer Data'!$B:$B,"&gt;="&amp;$A7,'Customer Data'!$B:$B,"&lt;"&amp;EDATE($A7,1),'Customer Data'!$C:$C,"&gt;"&amp;EOMONTH(EDATE($A7,VALUE(SUBSTITUTE(G$3,"M",""))),0))+SUMIFS('Customer Data'!$D:$D,'Customer Data'!$B:$B,"&gt;="&amp;$A7,'Customer Data'!$B:$B,"&lt;"&amp;EDATE($A7,1),'Customer Data'!$C:$C,""))</f>
        <v>453</v>
      </c>
      <c r="H7" s="3">
        <f>IF(EOMONTH(EDATE($A7,VALUE(SUBSTITUTE(H$3,"M",""))),0)&gt;'Cohort Counts'!$B$1,"",SUMIFS('Customer Data'!$D:$D,'Customer Data'!$B:$B,"&gt;="&amp;$A7,'Customer Data'!$B:$B,"&lt;"&amp;EDATE($A7,1),'Customer Data'!$C:$C,"&gt;"&amp;EOMONTH(EDATE($A7,VALUE(SUBSTITUTE(H$3,"M",""))),0))+SUMIFS('Customer Data'!$D:$D,'Customer Data'!$B:$B,"&gt;="&amp;$A7,'Customer Data'!$B:$B,"&lt;"&amp;EDATE($A7,1),'Customer Data'!$C:$C,""))</f>
        <v>453</v>
      </c>
      <c r="I7" s="3">
        <f>IF(EOMONTH(EDATE($A7,VALUE(SUBSTITUTE(I$3,"M",""))),0)&gt;'Cohort Counts'!$B$1,"",SUMIFS('Customer Data'!$D:$D,'Customer Data'!$B:$B,"&gt;="&amp;$A7,'Customer Data'!$B:$B,"&lt;"&amp;EDATE($A7,1),'Customer Data'!$C:$C,"&gt;"&amp;EOMONTH(EDATE($A7,VALUE(SUBSTITUTE(I$3,"M",""))),0))+SUMIFS('Customer Data'!$D:$D,'Customer Data'!$B:$B,"&gt;="&amp;$A7,'Customer Data'!$B:$B,"&lt;"&amp;EDATE($A7,1),'Customer Data'!$C:$C,""))</f>
        <v>354</v>
      </c>
      <c r="J7" s="3">
        <f>IF(EOMONTH(EDATE($A7,VALUE(SUBSTITUTE(J$3,"M",""))),0)&gt;'Cohort Counts'!$B$1,"",SUMIFS('Customer Data'!$D:$D,'Customer Data'!$B:$B,"&gt;="&amp;$A7,'Customer Data'!$B:$B,"&lt;"&amp;EDATE($A7,1),'Customer Data'!$C:$C,"&gt;"&amp;EOMONTH(EDATE($A7,VALUE(SUBSTITUTE(J$3,"M",""))),0))+SUMIFS('Customer Data'!$D:$D,'Customer Data'!$B:$B,"&gt;="&amp;$A7,'Customer Data'!$B:$B,"&lt;"&amp;EDATE($A7,1),'Customer Data'!$C:$C,""))</f>
        <v>354</v>
      </c>
      <c r="K7" s="3">
        <f>IF(EOMONTH(EDATE($A7,VALUE(SUBSTITUTE(K$3,"M",""))),0)&gt;'Cohort Counts'!$B$1,"",SUMIFS('Customer Data'!$D:$D,'Customer Data'!$B:$B,"&gt;="&amp;$A7,'Customer Data'!$B:$B,"&lt;"&amp;EDATE($A7,1),'Customer Data'!$C:$C,"&gt;"&amp;EOMONTH(EDATE($A7,VALUE(SUBSTITUTE(K$3,"M",""))),0))+SUMIFS('Customer Data'!$D:$D,'Customer Data'!$B:$B,"&gt;="&amp;$A7,'Customer Data'!$B:$B,"&lt;"&amp;EDATE($A7,1),'Customer Data'!$C:$C,""))</f>
        <v>325</v>
      </c>
      <c r="L7" s="3">
        <f>IF(EOMONTH(EDATE($A7,VALUE(SUBSTITUTE(L$3,"M",""))),0)&gt;'Cohort Counts'!$B$1,"",SUMIFS('Customer Data'!$D:$D,'Customer Data'!$B:$B,"&gt;="&amp;$A7,'Customer Data'!$B:$B,"&lt;"&amp;EDATE($A7,1),'Customer Data'!$C:$C,"&gt;"&amp;EOMONTH(EDATE($A7,VALUE(SUBSTITUTE(L$3,"M",""))),0))+SUMIFS('Customer Data'!$D:$D,'Customer Data'!$B:$B,"&gt;="&amp;$A7,'Customer Data'!$B:$B,"&lt;"&amp;EDATE($A7,1),'Customer Data'!$C:$C,""))</f>
        <v>325</v>
      </c>
      <c r="M7" s="3">
        <f>IF(EOMONTH(EDATE($A7,VALUE(SUBSTITUTE(M$3,"M",""))),0)&gt;'Cohort Counts'!$B$1,"",SUMIFS('Customer Data'!$D:$D,'Customer Data'!$B:$B,"&gt;="&amp;$A7,'Customer Data'!$B:$B,"&lt;"&amp;EDATE($A7,1),'Customer Data'!$C:$C,"&gt;"&amp;EOMONTH(EDATE($A7,VALUE(SUBSTITUTE(M$3,"M",""))),0))+SUMIFS('Customer Data'!$D:$D,'Customer Data'!$B:$B,"&gt;="&amp;$A7,'Customer Data'!$B:$B,"&lt;"&amp;EDATE($A7,1),'Customer Data'!$C:$C,""))</f>
        <v>325</v>
      </c>
      <c r="N7" s="3">
        <f>IF(EOMONTH(EDATE($A7,VALUE(SUBSTITUTE(N$3,"M",""))),0)&gt;'Cohort Counts'!$B$1,"",SUMIFS('Customer Data'!$D:$D,'Customer Data'!$B:$B,"&gt;="&amp;$A7,'Customer Data'!$B:$B,"&lt;"&amp;EDATE($A7,1),'Customer Data'!$C:$C,"&gt;"&amp;EOMONTH(EDATE($A7,VALUE(SUBSTITUTE(N$3,"M",""))),0))+SUMIFS('Customer Data'!$D:$D,'Customer Data'!$B:$B,"&gt;="&amp;$A7,'Customer Data'!$B:$B,"&lt;"&amp;EDATE($A7,1),'Customer Data'!$C:$C,""))</f>
        <v>276</v>
      </c>
    </row>
    <row r="8" spans="1:14" x14ac:dyDescent="0.25">
      <c r="A8" s="10">
        <v>45778</v>
      </c>
      <c r="B8">
        <f>SUMIFS('Customer Data'!$D:$D,'Customer Data'!$B:$B,"&gt;="&amp;$A8,'Customer Data'!$B:$B,"&lt;"&amp;EDATE($A8,1))</f>
        <v>531</v>
      </c>
      <c r="C8" s="3">
        <f>IF(EOMONTH(EDATE($A8,VALUE(SUBSTITUTE(C$3,"M",""))),0)&gt;'Cohort Counts'!$B$1,"",SUMIFS('Customer Data'!$D:$D,'Customer Data'!$B:$B,"&gt;="&amp;$A8,'Customer Data'!$B:$B,"&lt;"&amp;EDATE($A8,1),'Customer Data'!$C:$C,"&gt;"&amp;EOMONTH(EDATE($A8,VALUE(SUBSTITUTE(C$3,"M",""))),0))+SUMIFS('Customer Data'!$D:$D,'Customer Data'!$B:$B,"&gt;="&amp;$A8,'Customer Data'!$B:$B,"&lt;"&amp;EDATE($A8,1),'Customer Data'!$C:$C,""))</f>
        <v>531</v>
      </c>
      <c r="D8" s="3">
        <f>IF(EOMONTH(EDATE($A8,VALUE(SUBSTITUTE(D$3,"M",""))),0)&gt;'Cohort Counts'!$B$1,"",SUMIFS('Customer Data'!$D:$D,'Customer Data'!$B:$B,"&gt;="&amp;$A8,'Customer Data'!$B:$B,"&lt;"&amp;EDATE($A8,1),'Customer Data'!$C:$C,"&gt;"&amp;EOMONTH(EDATE($A8,VALUE(SUBSTITUTE(D$3,"M",""))),0))+SUMIFS('Customer Data'!$D:$D,'Customer Data'!$B:$B,"&gt;="&amp;$A8,'Customer Data'!$B:$B,"&lt;"&amp;EDATE($A8,1),'Customer Data'!$C:$C,""))</f>
        <v>502</v>
      </c>
      <c r="E8" s="3">
        <f>IF(EOMONTH(EDATE($A8,VALUE(SUBSTITUTE(E$3,"M",""))),0)&gt;'Cohort Counts'!$B$1,"",SUMIFS('Customer Data'!$D:$D,'Customer Data'!$B:$B,"&gt;="&amp;$A8,'Customer Data'!$B:$B,"&lt;"&amp;EDATE($A8,1),'Customer Data'!$C:$C,"&gt;"&amp;EOMONTH(EDATE($A8,VALUE(SUBSTITUTE(E$3,"M",""))),0))+SUMIFS('Customer Data'!$D:$D,'Customer Data'!$B:$B,"&gt;="&amp;$A8,'Customer Data'!$B:$B,"&lt;"&amp;EDATE($A8,1),'Customer Data'!$C:$C,""))</f>
        <v>453</v>
      </c>
      <c r="F8" s="3">
        <f>IF(EOMONTH(EDATE($A8,VALUE(SUBSTITUTE(F$3,"M",""))),0)&gt;'Cohort Counts'!$B$1,"",SUMIFS('Customer Data'!$D:$D,'Customer Data'!$B:$B,"&gt;="&amp;$A8,'Customer Data'!$B:$B,"&lt;"&amp;EDATE($A8,1),'Customer Data'!$C:$C,"&gt;"&amp;EOMONTH(EDATE($A8,VALUE(SUBSTITUTE(F$3,"M",""))),0))+SUMIFS('Customer Data'!$D:$D,'Customer Data'!$B:$B,"&gt;="&amp;$A8,'Customer Data'!$B:$B,"&lt;"&amp;EDATE($A8,1),'Customer Data'!$C:$C,""))</f>
        <v>354</v>
      </c>
      <c r="G8" s="3">
        <f>IF(EOMONTH(EDATE($A8,VALUE(SUBSTITUTE(G$3,"M",""))),0)&gt;'Cohort Counts'!$B$1,"",SUMIFS('Customer Data'!$D:$D,'Customer Data'!$B:$B,"&gt;="&amp;$A8,'Customer Data'!$B:$B,"&lt;"&amp;EDATE($A8,1),'Customer Data'!$C:$C,"&gt;"&amp;EOMONTH(EDATE($A8,VALUE(SUBSTITUTE(G$3,"M",""))),0))+SUMIFS('Customer Data'!$D:$D,'Customer Data'!$B:$B,"&gt;="&amp;$A8,'Customer Data'!$B:$B,"&lt;"&amp;EDATE($A8,1),'Customer Data'!$C:$C,""))</f>
        <v>354</v>
      </c>
      <c r="H8" s="3">
        <f>IF(EOMONTH(EDATE($A8,VALUE(SUBSTITUTE(H$3,"M",""))),0)&gt;'Cohort Counts'!$B$1,"",SUMIFS('Customer Data'!$D:$D,'Customer Data'!$B:$B,"&gt;="&amp;$A8,'Customer Data'!$B:$B,"&lt;"&amp;EDATE($A8,1),'Customer Data'!$C:$C,"&gt;"&amp;EOMONTH(EDATE($A8,VALUE(SUBSTITUTE(H$3,"M",""))),0))+SUMIFS('Customer Data'!$D:$D,'Customer Data'!$B:$B,"&gt;="&amp;$A8,'Customer Data'!$B:$B,"&lt;"&amp;EDATE($A8,1),'Customer Data'!$C:$C,""))</f>
        <v>325</v>
      </c>
      <c r="I8" s="3">
        <f>IF(EOMONTH(EDATE($A8,VALUE(SUBSTITUTE(I$3,"M",""))),0)&gt;'Cohort Counts'!$B$1,"",SUMIFS('Customer Data'!$D:$D,'Customer Data'!$B:$B,"&gt;="&amp;$A8,'Customer Data'!$B:$B,"&lt;"&amp;EDATE($A8,1),'Customer Data'!$C:$C,"&gt;"&amp;EOMONTH(EDATE($A8,VALUE(SUBSTITUTE(I$3,"M",""))),0))+SUMIFS('Customer Data'!$D:$D,'Customer Data'!$B:$B,"&gt;="&amp;$A8,'Customer Data'!$B:$B,"&lt;"&amp;EDATE($A8,1),'Customer Data'!$C:$C,""))</f>
        <v>325</v>
      </c>
      <c r="J8" s="3">
        <f>IF(EOMONTH(EDATE($A8,VALUE(SUBSTITUTE(J$3,"M",""))),0)&gt;'Cohort Counts'!$B$1,"",SUMIFS('Customer Data'!$D:$D,'Customer Data'!$B:$B,"&gt;="&amp;$A8,'Customer Data'!$B:$B,"&lt;"&amp;EDATE($A8,1),'Customer Data'!$C:$C,"&gt;"&amp;EOMONTH(EDATE($A8,VALUE(SUBSTITUTE(J$3,"M",""))),0))+SUMIFS('Customer Data'!$D:$D,'Customer Data'!$B:$B,"&gt;="&amp;$A8,'Customer Data'!$B:$B,"&lt;"&amp;EDATE($A8,1),'Customer Data'!$C:$C,""))</f>
        <v>276</v>
      </c>
      <c r="K8" s="3">
        <f>IF(EOMONTH(EDATE($A8,VALUE(SUBSTITUTE(K$3,"M",""))),0)&gt;'Cohort Counts'!$B$1,"",SUMIFS('Customer Data'!$D:$D,'Customer Data'!$B:$B,"&gt;="&amp;$A8,'Customer Data'!$B:$B,"&lt;"&amp;EDATE($A8,1),'Customer Data'!$C:$C,"&gt;"&amp;EOMONTH(EDATE($A8,VALUE(SUBSTITUTE(K$3,"M",""))),0))+SUMIFS('Customer Data'!$D:$D,'Customer Data'!$B:$B,"&gt;="&amp;$A8,'Customer Data'!$B:$B,"&lt;"&amp;EDATE($A8,1),'Customer Data'!$C:$C,""))</f>
        <v>276</v>
      </c>
      <c r="L8" s="3">
        <f>IF(EOMONTH(EDATE($A8,VALUE(SUBSTITUTE(L$3,"M",""))),0)&gt;'Cohort Counts'!$B$1,"",SUMIFS('Customer Data'!$D:$D,'Customer Data'!$B:$B,"&gt;="&amp;$A8,'Customer Data'!$B:$B,"&lt;"&amp;EDATE($A8,1),'Customer Data'!$C:$C,"&gt;"&amp;EOMONTH(EDATE($A8,VALUE(SUBSTITUTE(L$3,"M",""))),0))+SUMIFS('Customer Data'!$D:$D,'Customer Data'!$B:$B,"&gt;="&amp;$A8,'Customer Data'!$B:$B,"&lt;"&amp;EDATE($A8,1),'Customer Data'!$C:$C,""))</f>
        <v>276</v>
      </c>
      <c r="M8" s="3">
        <f>IF(EOMONTH(EDATE($A8,VALUE(SUBSTITUTE(M$3,"M",""))),0)&gt;'Cohort Counts'!$B$1,"",SUMIFS('Customer Data'!$D:$D,'Customer Data'!$B:$B,"&gt;="&amp;$A8,'Customer Data'!$B:$B,"&lt;"&amp;EDATE($A8,1),'Customer Data'!$C:$C,"&gt;"&amp;EOMONTH(EDATE($A8,VALUE(SUBSTITUTE(M$3,"M",""))),0))+SUMIFS('Customer Data'!$D:$D,'Customer Data'!$B:$B,"&gt;="&amp;$A8,'Customer Data'!$B:$B,"&lt;"&amp;EDATE($A8,1),'Customer Data'!$C:$C,""))</f>
        <v>276</v>
      </c>
      <c r="N8" s="3">
        <f>IF(EOMONTH(EDATE($A8,VALUE(SUBSTITUTE(N$3,"M",""))),0)&gt;'Cohort Counts'!$B$1,"",SUMIFS('Customer Data'!$D:$D,'Customer Data'!$B:$B,"&gt;="&amp;$A8,'Customer Data'!$B:$B,"&lt;"&amp;EDATE($A8,1),'Customer Data'!$C:$C,"&gt;"&amp;EOMONTH(EDATE($A8,VALUE(SUBSTITUTE(N$3,"M",""))),0))+SUMIFS('Customer Data'!$D:$D,'Customer Data'!$B:$B,"&gt;="&amp;$A8,'Customer Data'!$B:$B,"&lt;"&amp;EDATE($A8,1),'Customer Data'!$C:$C,""))</f>
        <v>276</v>
      </c>
    </row>
    <row r="9" spans="1:14" x14ac:dyDescent="0.25">
      <c r="A9" s="10">
        <v>45809</v>
      </c>
      <c r="B9">
        <f>SUMIFS('Customer Data'!$D:$D,'Customer Data'!$B:$B,"&gt;="&amp;$A9,'Customer Data'!$B:$B,"&lt;"&amp;EDATE($A9,1))</f>
        <v>560</v>
      </c>
      <c r="C9" s="3">
        <f>IF(EOMONTH(EDATE($A9,VALUE(SUBSTITUTE(C$3,"M",""))),0)&gt;'Cohort Counts'!$B$1,"",SUMIFS('Customer Data'!$D:$D,'Customer Data'!$B:$B,"&gt;="&amp;$A9,'Customer Data'!$B:$B,"&lt;"&amp;EDATE($A9,1),'Customer Data'!$C:$C,"&gt;"&amp;EOMONTH(EDATE($A9,VALUE(SUBSTITUTE(C$3,"M",""))),0))+SUMIFS('Customer Data'!$D:$D,'Customer Data'!$B:$B,"&gt;="&amp;$A9,'Customer Data'!$B:$B,"&lt;"&amp;EDATE($A9,1),'Customer Data'!$C:$C,""))</f>
        <v>560</v>
      </c>
      <c r="D9" s="3">
        <f>IF(EOMONTH(EDATE($A9,VALUE(SUBSTITUTE(D$3,"M",""))),0)&gt;'Cohort Counts'!$B$1,"",SUMIFS('Customer Data'!$D:$D,'Customer Data'!$B:$B,"&gt;="&amp;$A9,'Customer Data'!$B:$B,"&lt;"&amp;EDATE($A9,1),'Customer Data'!$C:$C,"&gt;"&amp;EOMONTH(EDATE($A9,VALUE(SUBSTITUTE(D$3,"M",""))),0))+SUMIFS('Customer Data'!$D:$D,'Customer Data'!$B:$B,"&gt;="&amp;$A9,'Customer Data'!$B:$B,"&lt;"&amp;EDATE($A9,1),'Customer Data'!$C:$C,""))</f>
        <v>531</v>
      </c>
      <c r="E9" s="3">
        <f>IF(EOMONTH(EDATE($A9,VALUE(SUBSTITUTE(E$3,"M",""))),0)&gt;'Cohort Counts'!$B$1,"",SUMIFS('Customer Data'!$D:$D,'Customer Data'!$B:$B,"&gt;="&amp;$A9,'Customer Data'!$B:$B,"&lt;"&amp;EDATE($A9,1),'Customer Data'!$C:$C,"&gt;"&amp;EOMONTH(EDATE($A9,VALUE(SUBSTITUTE(E$3,"M",""))),0))+SUMIFS('Customer Data'!$D:$D,'Customer Data'!$B:$B,"&gt;="&amp;$A9,'Customer Data'!$B:$B,"&lt;"&amp;EDATE($A9,1),'Customer Data'!$C:$C,""))</f>
        <v>482</v>
      </c>
      <c r="F9" s="3">
        <f>IF(EOMONTH(EDATE($A9,VALUE(SUBSTITUTE(F$3,"M",""))),0)&gt;'Cohort Counts'!$B$1,"",SUMIFS('Customer Data'!$D:$D,'Customer Data'!$B:$B,"&gt;="&amp;$A9,'Customer Data'!$B:$B,"&lt;"&amp;EDATE($A9,1),'Customer Data'!$C:$C,"&gt;"&amp;EOMONTH(EDATE($A9,VALUE(SUBSTITUTE(F$3,"M",""))),0))+SUMIFS('Customer Data'!$D:$D,'Customer Data'!$B:$B,"&gt;="&amp;$A9,'Customer Data'!$B:$B,"&lt;"&amp;EDATE($A9,1),'Customer Data'!$C:$C,""))</f>
        <v>383</v>
      </c>
      <c r="G9" s="3">
        <f>IF(EOMONTH(EDATE($A9,VALUE(SUBSTITUTE(G$3,"M",""))),0)&gt;'Cohort Counts'!$B$1,"",SUMIFS('Customer Data'!$D:$D,'Customer Data'!$B:$B,"&gt;="&amp;$A9,'Customer Data'!$B:$B,"&lt;"&amp;EDATE($A9,1),'Customer Data'!$C:$C,"&gt;"&amp;EOMONTH(EDATE($A9,VALUE(SUBSTITUTE(G$3,"M",""))),0))+SUMIFS('Customer Data'!$D:$D,'Customer Data'!$B:$B,"&gt;="&amp;$A9,'Customer Data'!$B:$B,"&lt;"&amp;EDATE($A9,1),'Customer Data'!$C:$C,""))</f>
        <v>354</v>
      </c>
      <c r="H9" s="3">
        <f>IF(EOMONTH(EDATE($A9,VALUE(SUBSTITUTE(H$3,"M",""))),0)&gt;'Cohort Counts'!$B$1,"",SUMIFS('Customer Data'!$D:$D,'Customer Data'!$B:$B,"&gt;="&amp;$A9,'Customer Data'!$B:$B,"&lt;"&amp;EDATE($A9,1),'Customer Data'!$C:$C,"&gt;"&amp;EOMONTH(EDATE($A9,VALUE(SUBSTITUTE(H$3,"M",""))),0))+SUMIFS('Customer Data'!$D:$D,'Customer Data'!$B:$B,"&gt;="&amp;$A9,'Customer Data'!$B:$B,"&lt;"&amp;EDATE($A9,1),'Customer Data'!$C:$C,""))</f>
        <v>354</v>
      </c>
      <c r="I9" s="3">
        <f>IF(EOMONTH(EDATE($A9,VALUE(SUBSTITUTE(I$3,"M",""))),0)&gt;'Cohort Counts'!$B$1,"",SUMIFS('Customer Data'!$D:$D,'Customer Data'!$B:$B,"&gt;="&amp;$A9,'Customer Data'!$B:$B,"&lt;"&amp;EDATE($A9,1),'Customer Data'!$C:$C,"&gt;"&amp;EOMONTH(EDATE($A9,VALUE(SUBSTITUTE(I$3,"M",""))),0))+SUMIFS('Customer Data'!$D:$D,'Customer Data'!$B:$B,"&gt;="&amp;$A9,'Customer Data'!$B:$B,"&lt;"&amp;EDATE($A9,1),'Customer Data'!$C:$C,""))</f>
        <v>305</v>
      </c>
      <c r="J9" s="3">
        <f>IF(EOMONTH(EDATE($A9,VALUE(SUBSTITUTE(J$3,"M",""))),0)&gt;'Cohort Counts'!$B$1,"",SUMIFS('Customer Data'!$D:$D,'Customer Data'!$B:$B,"&gt;="&amp;$A9,'Customer Data'!$B:$B,"&lt;"&amp;EDATE($A9,1),'Customer Data'!$C:$C,"&gt;"&amp;EOMONTH(EDATE($A9,VALUE(SUBSTITUTE(J$3,"M",""))),0))+SUMIFS('Customer Data'!$D:$D,'Customer Data'!$B:$B,"&gt;="&amp;$A9,'Customer Data'!$B:$B,"&lt;"&amp;EDATE($A9,1),'Customer Data'!$C:$C,""))</f>
        <v>305</v>
      </c>
      <c r="K9" s="3">
        <f>IF(EOMONTH(EDATE($A9,VALUE(SUBSTITUTE(K$3,"M",""))),0)&gt;'Cohort Counts'!$B$1,"",SUMIFS('Customer Data'!$D:$D,'Customer Data'!$B:$B,"&gt;="&amp;$A9,'Customer Data'!$B:$B,"&lt;"&amp;EDATE($A9,1),'Customer Data'!$C:$C,"&gt;"&amp;EOMONTH(EDATE($A9,VALUE(SUBSTITUTE(K$3,"M",""))),0))+SUMIFS('Customer Data'!$D:$D,'Customer Data'!$B:$B,"&gt;="&amp;$A9,'Customer Data'!$B:$B,"&lt;"&amp;EDATE($A9,1),'Customer Data'!$C:$C,""))</f>
        <v>305</v>
      </c>
      <c r="L9" s="3">
        <f>IF(EOMONTH(EDATE($A9,VALUE(SUBSTITUTE(L$3,"M",""))),0)&gt;'Cohort Counts'!$B$1,"",SUMIFS('Customer Data'!$D:$D,'Customer Data'!$B:$B,"&gt;="&amp;$A9,'Customer Data'!$B:$B,"&lt;"&amp;EDATE($A9,1),'Customer Data'!$C:$C,"&gt;"&amp;EOMONTH(EDATE($A9,VALUE(SUBSTITUTE(L$3,"M",""))),0))+SUMIFS('Customer Data'!$D:$D,'Customer Data'!$B:$B,"&gt;="&amp;$A9,'Customer Data'!$B:$B,"&lt;"&amp;EDATE($A9,1),'Customer Data'!$C:$C,""))</f>
        <v>305</v>
      </c>
      <c r="M9" s="3">
        <f>IF(EOMONTH(EDATE($A9,VALUE(SUBSTITUTE(M$3,"M",""))),0)&gt;'Cohort Counts'!$B$1,"",SUMIFS('Customer Data'!$D:$D,'Customer Data'!$B:$B,"&gt;="&amp;$A9,'Customer Data'!$B:$B,"&lt;"&amp;EDATE($A9,1),'Customer Data'!$C:$C,"&gt;"&amp;EOMONTH(EDATE($A9,VALUE(SUBSTITUTE(M$3,"M",""))),0))+SUMIFS('Customer Data'!$D:$D,'Customer Data'!$B:$B,"&gt;="&amp;$A9,'Customer Data'!$B:$B,"&lt;"&amp;EDATE($A9,1),'Customer Data'!$C:$C,""))</f>
        <v>305</v>
      </c>
      <c r="N9" s="3">
        <f>IF(EOMONTH(EDATE($A9,VALUE(SUBSTITUTE(N$3,"M",""))),0)&gt;'Cohort Counts'!$B$1,"",SUMIFS('Customer Data'!$D:$D,'Customer Data'!$B:$B,"&gt;="&amp;$A9,'Customer Data'!$B:$B,"&lt;"&amp;EDATE($A9,1),'Customer Data'!$C:$C,"&gt;"&amp;EOMONTH(EDATE($A9,VALUE(SUBSTITUTE(N$3,"M",""))),0))+SUMIFS('Customer Data'!$D:$D,'Customer Data'!$B:$B,"&gt;="&amp;$A9,'Customer Data'!$B:$B,"&lt;"&amp;EDATE($A9,1),'Customer Data'!$C:$C,""))</f>
        <v>305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Customer Data</vt:lpstr>
      <vt:lpstr>Cohort Counts</vt:lpstr>
      <vt:lpstr>Retention %</vt:lpstr>
      <vt:lpstr>Revenue Cohorts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 Rayess — georgesrayess.com</dc:creator>
  <dc:title/>
  <dc:subject/>
  <dc:description/>
  <cp:keywords/>
  <cp:category/>
  <cp:lastModifiedBy>Unknown</cp:lastModifiedBy>
  <dcterms:created xsi:type="dcterms:W3CDTF">2026-06-30T00:00:00Z</dcterms:created>
  <dcterms:modified xsi:type="dcterms:W3CDTF">2026-07-03T09:59:16Z</dcterms:modified>
</cp:coreProperties>
</file>